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ASEG\1ER TRIMESTRE 2018\DISCIPLINA FINANCIERA\"/>
    </mc:Choice>
  </mc:AlternateContent>
  <xr:revisionPtr revIDLastSave="0" documentId="12_ncr:500000_{DF80B0BF-B32C-45DE-A72B-9AA189B7848E}" xr6:coauthVersionLast="31" xr6:coauthVersionMax="31" xr10:uidLastSave="{00000000-0000-0000-0000-000000000000}"/>
  <bookViews>
    <workbookView xWindow="0" yWindow="0" windowWidth="24000" windowHeight="9735" firstSheet="1" activeTab="4" xr2:uid="{00000000-000D-0000-FFFF-FFFF00000000}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F23" i="4"/>
  <c r="E23" i="4"/>
  <c r="G23" i="4" s="1"/>
  <c r="D23" i="4"/>
  <c r="C23" i="4"/>
  <c r="B23" i="4"/>
  <c r="G22" i="4"/>
  <c r="G21" i="4"/>
  <c r="G20" i="4"/>
  <c r="F19" i="4"/>
  <c r="F16" i="4" s="1"/>
  <c r="E19" i="4"/>
  <c r="D19" i="4"/>
  <c r="C19" i="4"/>
  <c r="B19" i="4"/>
  <c r="B16" i="4" s="1"/>
  <c r="G18" i="4"/>
  <c r="G17" i="4"/>
  <c r="E16" i="4"/>
  <c r="G14" i="4"/>
  <c r="G13" i="4"/>
  <c r="G12" i="4"/>
  <c r="F11" i="4"/>
  <c r="E11" i="4"/>
  <c r="D11" i="4"/>
  <c r="C11" i="4"/>
  <c r="B11" i="4"/>
  <c r="G10" i="4"/>
  <c r="G9" i="4"/>
  <c r="G8" i="4"/>
  <c r="G7" i="4" s="1"/>
  <c r="F7" i="4"/>
  <c r="E7" i="4"/>
  <c r="D7" i="4"/>
  <c r="C7" i="4"/>
  <c r="C4" i="4" s="1"/>
  <c r="B7" i="4"/>
  <c r="B4" i="4" s="1"/>
  <c r="G6" i="4"/>
  <c r="G5" i="4"/>
  <c r="F4" i="4"/>
  <c r="D4" i="4"/>
  <c r="H77" i="3"/>
  <c r="H76" i="3"/>
  <c r="H75" i="3"/>
  <c r="H74" i="3"/>
  <c r="G73" i="3"/>
  <c r="F73" i="3"/>
  <c r="E73" i="3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H62" i="3" s="1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F43" i="3"/>
  <c r="E43" i="3"/>
  <c r="D43" i="3"/>
  <c r="C43" i="3"/>
  <c r="G42" i="3"/>
  <c r="D42" i="3"/>
  <c r="H40" i="3"/>
  <c r="H39" i="3"/>
  <c r="H38" i="3"/>
  <c r="H37" i="3"/>
  <c r="G36" i="3"/>
  <c r="F36" i="3"/>
  <c r="E36" i="3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C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D5" i="2"/>
  <c r="C5" i="2"/>
  <c r="C26" i="2" s="1"/>
  <c r="B5" i="2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G128" i="1"/>
  <c r="F128" i="1"/>
  <c r="E128" i="1"/>
  <c r="H128" i="1" s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H108" i="1" s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H88" i="1" s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D79" i="1" s="1"/>
  <c r="C80" i="1"/>
  <c r="H77" i="1"/>
  <c r="H76" i="1"/>
  <c r="H75" i="1"/>
  <c r="H74" i="1"/>
  <c r="H73" i="1"/>
  <c r="H72" i="1"/>
  <c r="H71" i="1"/>
  <c r="G70" i="1"/>
  <c r="F70" i="1"/>
  <c r="E70" i="1"/>
  <c r="H70" i="1" s="1"/>
  <c r="D70" i="1"/>
  <c r="C70" i="1"/>
  <c r="H69" i="1"/>
  <c r="H68" i="1"/>
  <c r="H67" i="1"/>
  <c r="G66" i="1"/>
  <c r="F66" i="1"/>
  <c r="E66" i="1"/>
  <c r="H66" i="1" s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H43" i="1" s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F42" i="3" l="1"/>
  <c r="H53" i="3"/>
  <c r="C42" i="3"/>
  <c r="F5" i="3"/>
  <c r="F79" i="3" s="1"/>
  <c r="D26" i="2"/>
  <c r="H23" i="1"/>
  <c r="G4" i="1"/>
  <c r="C4" i="1"/>
  <c r="B27" i="4"/>
  <c r="F27" i="4"/>
  <c r="D4" i="1"/>
  <c r="D154" i="1" s="1"/>
  <c r="F79" i="1"/>
  <c r="C16" i="4"/>
  <c r="C27" i="4" s="1"/>
  <c r="H13" i="1"/>
  <c r="C79" i="1"/>
  <c r="G79" i="1"/>
  <c r="H98" i="1"/>
  <c r="H118" i="1"/>
  <c r="E26" i="2"/>
  <c r="C5" i="3"/>
  <c r="C79" i="3" s="1"/>
  <c r="G5" i="3"/>
  <c r="G79" i="3" s="1"/>
  <c r="H73" i="3"/>
  <c r="E4" i="4"/>
  <c r="E27" i="4" s="1"/>
  <c r="G19" i="4"/>
  <c r="G16" i="4" s="1"/>
  <c r="F4" i="1"/>
  <c r="F154" i="1" s="1"/>
  <c r="H33" i="1"/>
  <c r="H53" i="1"/>
  <c r="H57" i="1"/>
  <c r="B26" i="2"/>
  <c r="F26" i="2"/>
  <c r="D5" i="3"/>
  <c r="D79" i="3" s="1"/>
  <c r="H36" i="3"/>
  <c r="H43" i="3"/>
  <c r="D16" i="4"/>
  <c r="D27" i="4" s="1"/>
  <c r="E5" i="3"/>
  <c r="H6" i="3"/>
  <c r="H5" i="3" s="1"/>
  <c r="G16" i="2"/>
  <c r="G5" i="2"/>
  <c r="E79" i="1"/>
  <c r="H80" i="1"/>
  <c r="H79" i="1" s="1"/>
  <c r="E4" i="1"/>
  <c r="H5" i="1"/>
  <c r="E42" i="3"/>
  <c r="H42" i="3" s="1"/>
  <c r="G11" i="4"/>
  <c r="G4" i="4" s="1"/>
  <c r="G26" i="2" l="1"/>
  <c r="G154" i="1"/>
  <c r="C154" i="1"/>
  <c r="H4" i="1"/>
  <c r="H154" i="1" s="1"/>
  <c r="G27" i="4"/>
  <c r="H79" i="3"/>
  <c r="E154" i="1"/>
  <c r="E79" i="3"/>
</calcChain>
</file>

<file path=xl/sharedStrings.xml><?xml version="1.0" encoding="utf-8"?>
<sst xmlns="http://schemas.openxmlformats.org/spreadsheetml/2006/main" count="481" uniqueCount="332">
  <si>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</si>
  <si>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</si>
  <si>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</si>
  <si>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</si>
  <si>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</si>
  <si>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</si>
  <si>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</si>
  <si>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</si>
  <si>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</si>
  <si>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</si>
  <si>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</si>
  <si>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</si>
  <si>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</si>
  <si>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</si>
  <si>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</si>
  <si>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</si>
  <si>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</si>
  <si>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</si>
  <si>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</si>
  <si>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</si>
  <si>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</si>
  <si>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</si>
  <si>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</si>
  <si>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</si>
  <si>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</si>
  <si>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</si>
  <si>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</si>
  <si>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</si>
  <si>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</si>
  <si>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</si>
  <si>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</si>
  <si>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</si>
  <si>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</si>
  <si>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</si>
  <si>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</si>
  <si>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</si>
  <si>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</si>
  <si>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</si>
  <si>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</si>
  <si>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</si>
  <si>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</si>
  <si>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</si>
  <si>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</si>
  <si>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</si>
  <si>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</si>
  <si>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</si>
  <si>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</si>
  <si>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</si>
  <si>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</si>
  <si>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</si>
  <si>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</si>
  <si>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</si>
  <si>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</si>
  <si>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</si>
  <si>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</si>
  <si>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</si>
  <si>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</si>
  <si>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</si>
  <si>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</si>
  <si>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</si>
  <si>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</si>
  <si>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</si>
  <si>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</si>
  <si>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</si>
  <si>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</si>
  <si>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</si>
  <si>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</si>
  <si>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</si>
  <si>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</si>
  <si>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</si>
  <si>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</si>
  <si>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</si>
  <si>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</si>
  <si>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</si>
  <si>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</si>
  <si>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</si>
  <si>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</si>
  <si>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</si>
  <si>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</si>
  <si>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</si>
  <si>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</si>
  <si>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</si>
  <si>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</si>
  <si>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</si>
  <si>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</si>
  <si>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</si>
  <si>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</si>
  <si>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</si>
  <si>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</si>
  <si>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</si>
  <si>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</si>
  <si>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</si>
  <si>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</si>
  <si>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</si>
  <si>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</si>
  <si>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</si>
  <si>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</si>
  <si>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</si>
  <si>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</si>
  <si>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</si>
  <si>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</si>
  <si>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</si>
  <si>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</si>
  <si>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</si>
  <si>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</si>
  <si>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</si>
  <si>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</si>
  <si>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</si>
  <si>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</si>
  <si>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</si>
  <si>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</si>
  <si>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</si>
  <si>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</si>
  <si>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</si>
  <si>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</si>
  <si>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</si>
  <si>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</si>
  <si>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</si>
  <si>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</si>
  <si>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</si>
  <si>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</si>
  <si>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</si>
  <si>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</si>
  <si>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</si>
  <si>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</si>
  <si>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</si>
  <si>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</si>
  <si>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</si>
  <si>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</si>
  <si>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</si>
  <si>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</si>
  <si>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</si>
  <si>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</si>
  <si>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</si>
  <si>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</si>
  <si>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</si>
  <si>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</si>
  <si>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</si>
  <si>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</si>
  <si>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</si>
  <si>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</si>
  <si>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</si>
  <si>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</si>
  <si>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</si>
  <si>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</si>
  <si>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</si>
  <si>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</si>
  <si>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</si>
  <si>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</si>
  <si>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</si>
  <si>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</si>
  <si>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</si>
  <si>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</si>
  <si>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</si>
  <si>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</si>
  <si>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</si>
  <si>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</si>
  <si>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</si>
  <si>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</si>
  <si>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</si>
  <si>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</si>
  <si>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</si>
  <si>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</si>
  <si>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</si>
  <si>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</si>
  <si>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</si>
  <si>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</si>
  <si>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</si>
  <si>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</si>
  <si>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</si>
  <si>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</si>
  <si>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</si>
  <si>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</si>
  <si>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</si>
  <si>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</si>
  <si>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</si>
  <si>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</si>
  <si>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</si>
  <si>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</si>
  <si>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</si>
  <si>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</si>
  <si>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</si>
  <si>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</si>
  <si>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</si>
  <si>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</si>
  <si>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</si>
  <si>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</si>
  <si>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</si>
  <si>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</si>
  <si>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</si>
  <si>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</si>
  <si>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</si>
  <si>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</si>
  <si>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</si>
  <si>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</si>
  <si>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</si>
  <si>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</si>
  <si>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</si>
  <si>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</si>
  <si>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</si>
  <si>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</si>
  <si>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</si>
  <si>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</si>
  <si>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</si>
  <si>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</si>
  <si>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</si>
  <si>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</si>
  <si>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</si>
  <si>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</si>
  <si>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</si>
  <si>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</si>
  <si>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</si>
  <si>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</si>
  <si>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</si>
  <si>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</si>
  <si>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</si>
  <si>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</si>
  <si>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</si>
  <si>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</si>
  <si>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</si>
  <si>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</si>
  <si>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</si>
  <si>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</si>
  <si>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</si>
  <si>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</si>
  <si>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</si>
  <si>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</si>
  <si>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</si>
  <si>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</si>
  <si>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</si>
  <si>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</si>
  <si>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</si>
  <si>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</si>
  <si>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</si>
  <si>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</si>
  <si>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</si>
  <si>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</si>
  <si>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</si>
  <si>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</si>
  <si>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</si>
  <si>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</si>
  <si>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</si>
  <si>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</si>
  <si>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</si>
  <si>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</si>
  <si>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</si>
  <si>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</si>
  <si>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</si>
  <si>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</si>
  <si>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</si>
  <si>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</si>
  <si>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</si>
  <si>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</si>
  <si>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</si>
  <si>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</si>
  <si>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</si>
  <si>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</si>
  <si>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</si>
  <si>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</si>
  <si>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</si>
  <si>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</si>
  <si>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</si>
  <si>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</si>
  <si>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</si>
  <si>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</si>
  <si>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</si>
  <si>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</si>
  <si>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</si>
  <si>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</si>
  <si>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</si>
  <si>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</si>
  <si>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</si>
  <si>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</si>
  <si>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</si>
  <si>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</si>
  <si>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</si>
  <si>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</si>
  <si>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</si>
  <si>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</si>
  <si>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</si>
  <si>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</si>
  <si>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</si>
  <si>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</si>
  <si>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</si>
  <si>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</si>
  <si>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</si>
  <si>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</si>
  <si>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</si>
  <si>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</si>
  <si>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</si>
  <si>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</si>
  <si>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</si>
  <si>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</si>
  <si>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</si>
  <si>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</si>
  <si>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</si>
  <si>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</si>
  <si>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</si>
  <si>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</si>
  <si>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</si>
  <si>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</si>
  <si>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</si>
  <si>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</si>
  <si>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</si>
  <si>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</si>
  <si>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</si>
  <si>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</si>
  <si>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</si>
  <si>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</si>
  <si>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</si>
  <si>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</si>
  <si>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</si>
  <si>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</si>
  <si>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</si>
  <si>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</si>
  <si>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</si>
  <si>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</si>
  <si>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</si>
  <si>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</si>
  <si>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</si>
  <si>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</si>
  <si>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</si>
  <si>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</si>
  <si>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0101 RECTORÍA</t>
  </si>
  <si>
    <t>0201 DIRECCIÓN ACADÉMICA</t>
  </si>
  <si>
    <t>0301 DIRECCIÓN ADMINISTRATIVA</t>
  </si>
  <si>
    <t>UNIVERSIDAD TECNOLÓGICA LAJA BAJÍO
Clasificación por Objeto del Gasto (Capítulo y Concepto)
al 31 de Marzo de 2018
PESOS</t>
  </si>
  <si>
    <t>DR. CARLOS MENDIOLA AMADOR
ENCARGADO DE RECTORÍA DE LA UNIVERSIDAD TECNOLÓGICA LAJA BAJÍO</t>
  </si>
  <si>
    <t>C.P.M.C.G. MARCELA LÓPEZ ÁLVAREZ
DIRECTORA DE ADMINISTRACIÓN Y FINANZAS</t>
  </si>
  <si>
    <t>UNIVERSIDAD TECNOLÓGICA LAJA BAJÍO
Estado Analítico del Ejercicio del Presupuesto de Egresos Detallado - LDF
Clasificación Administrativa
al 31 de Marzo de 2018
PESOS</t>
  </si>
  <si>
    <t>UNIVERSIDAD TECNOLÓGICA LAJA BAJÍO
Estado Analítico del Ejercicio del Presupuesto de Egresos Detallado - LDF
Clasificación Funcional (Finalidad y Función)
al 31 de Marzo de 2018
PESOS</t>
  </si>
  <si>
    <t>UNIVERSIDAD TECNOLÓGICA LAJA BAJÍO
Estado Analítico del Ejercicio del Presupuesto de Egresos Detallado - LDF
Clasificación de Servicios Personales por Categoría
al 31 de Marzo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</si>
</sst>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0"/>
      <color theme="1"/>
      <name val="}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0" borderId="0" xfId="0" applyFont="1"/>
    <xf numFmtId="0" fontId="2" fillId="0" borderId="14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4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9"/>
  <sheetViews>
    <sheetView topLeftCell="A136" workbookViewId="0">
      <selection activeCell="B158" sqref="B158:H158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61" t="s">
        <v>326</v>
      </c>
      <c r="B1" s="63"/>
      <c r="C1" s="63"/>
      <c r="D1" s="63"/>
      <c r="E1" s="63"/>
      <c r="F1" s="63"/>
      <c r="G1" s="63"/>
      <c r="H1" s="64"/>
    </row>
    <row r="2" spans="1:8">
      <c r="A2" s="61"/>
      <c r="B2" s="62"/>
      <c r="C2" s="60" t="s">
        <v>0</v>
      </c>
      <c r="D2" s="60"/>
      <c r="E2" s="60"/>
      <c r="F2" s="60"/>
      <c r="G2" s="60"/>
      <c r="H2" s="2"/>
    </row>
    <row r="3" spans="1:8" ht="22.5">
      <c r="A3" s="65" t="s">
        <v>1</v>
      </c>
      <c r="B3" s="66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67" t="s">
        <v>8</v>
      </c>
      <c r="B4" s="68"/>
      <c r="C4" s="5">
        <f>C5+C13+C23+C33+C43+C53+C57+C66+C70</f>
        <v>11345491.279999999</v>
      </c>
      <c r="D4" s="5">
        <f t="shared" ref="D4:H4" si="0">D5+D13+D23+D33+D43+D53+D57+D66+D70</f>
        <v>7380045.7999999998</v>
      </c>
      <c r="E4" s="5">
        <f t="shared" si="0"/>
        <v>18725537.080000002</v>
      </c>
      <c r="F4" s="5">
        <f t="shared" si="0"/>
        <v>1949624.9999999998</v>
      </c>
      <c r="G4" s="5">
        <f t="shared" si="0"/>
        <v>1934418.3799999997</v>
      </c>
      <c r="H4" s="5">
        <f t="shared" si="0"/>
        <v>16775912.08</v>
      </c>
    </row>
    <row r="5" spans="1:8">
      <c r="A5" s="56" t="s">
        <v>9</v>
      </c>
      <c r="B5" s="57"/>
      <c r="C5" s="6">
        <f>SUM(C6:C12)</f>
        <v>8939012.75</v>
      </c>
      <c r="D5" s="6">
        <f t="shared" ref="D5:H5" si="1">SUM(D6:D12)</f>
        <v>0</v>
      </c>
      <c r="E5" s="6">
        <f t="shared" si="1"/>
        <v>8939012.75</v>
      </c>
      <c r="F5" s="6">
        <f t="shared" si="1"/>
        <v>1840269.9699999997</v>
      </c>
      <c r="G5" s="6">
        <f t="shared" si="1"/>
        <v>1840269.9699999997</v>
      </c>
      <c r="H5" s="6">
        <f t="shared" si="1"/>
        <v>7098742.7800000003</v>
      </c>
    </row>
    <row r="6" spans="1:8">
      <c r="A6" s="35" t="s">
        <v>145</v>
      </c>
      <c r="B6" s="36" t="s">
        <v>10</v>
      </c>
      <c r="C6" s="7">
        <v>3271622.75</v>
      </c>
      <c r="D6" s="7">
        <v>0</v>
      </c>
      <c r="E6" s="7">
        <f>C6+D6</f>
        <v>3271622.75</v>
      </c>
      <c r="F6" s="7">
        <v>1131499.73</v>
      </c>
      <c r="G6" s="7">
        <v>1131499.73</v>
      </c>
      <c r="H6" s="7">
        <f>E6-F6</f>
        <v>2140123.02</v>
      </c>
    </row>
    <row r="7" spans="1:8">
      <c r="A7" s="35" t="s">
        <v>146</v>
      </c>
      <c r="B7" s="36" t="s">
        <v>11</v>
      </c>
      <c r="C7" s="7">
        <v>1050300</v>
      </c>
      <c r="D7" s="7">
        <v>0</v>
      </c>
      <c r="E7" s="7">
        <f t="shared" ref="E7:E12" si="2">C7+D7</f>
        <v>1050300</v>
      </c>
      <c r="F7" s="7">
        <v>194355</v>
      </c>
      <c r="G7" s="7">
        <v>194355</v>
      </c>
      <c r="H7" s="7">
        <f t="shared" ref="H7:H70" si="3">E7-F7</f>
        <v>855945</v>
      </c>
    </row>
    <row r="8" spans="1:8">
      <c r="A8" s="35" t="s">
        <v>147</v>
      </c>
      <c r="B8" s="36" t="s">
        <v>12</v>
      </c>
      <c r="C8" s="7">
        <v>853208.15</v>
      </c>
      <c r="D8" s="7">
        <v>0</v>
      </c>
      <c r="E8" s="7">
        <f t="shared" si="2"/>
        <v>853208.15</v>
      </c>
      <c r="F8" s="7">
        <v>0</v>
      </c>
      <c r="G8" s="7">
        <v>0</v>
      </c>
      <c r="H8" s="7">
        <f t="shared" si="3"/>
        <v>853208.15</v>
      </c>
    </row>
    <row r="9" spans="1:8">
      <c r="A9" s="35" t="s">
        <v>148</v>
      </c>
      <c r="B9" s="36" t="s">
        <v>13</v>
      </c>
      <c r="C9" s="7">
        <v>2760000</v>
      </c>
      <c r="D9" s="7">
        <v>0</v>
      </c>
      <c r="E9" s="7">
        <f t="shared" si="2"/>
        <v>2760000</v>
      </c>
      <c r="F9" s="7">
        <v>219240.36</v>
      </c>
      <c r="G9" s="7">
        <v>219240.36</v>
      </c>
      <c r="H9" s="7">
        <f t="shared" si="3"/>
        <v>2540759.64</v>
      </c>
    </row>
    <row r="10" spans="1:8">
      <c r="A10" s="35" t="s">
        <v>149</v>
      </c>
      <c r="B10" s="36" t="s">
        <v>14</v>
      </c>
      <c r="C10" s="7">
        <v>1003881.85</v>
      </c>
      <c r="D10" s="7">
        <v>0</v>
      </c>
      <c r="E10" s="7">
        <f t="shared" si="2"/>
        <v>1003881.85</v>
      </c>
      <c r="F10" s="7">
        <v>295174.88</v>
      </c>
      <c r="G10" s="7">
        <v>295174.88</v>
      </c>
      <c r="H10" s="7">
        <f t="shared" si="3"/>
        <v>708706.97</v>
      </c>
    </row>
    <row r="11" spans="1:8">
      <c r="A11" s="35" t="s">
        <v>150</v>
      </c>
      <c r="B11" s="3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35" t="s">
        <v>151</v>
      </c>
      <c r="B12" s="36" t="s">
        <v>16</v>
      </c>
      <c r="C12" s="7"/>
      <c r="D12" s="7"/>
      <c r="E12" s="7">
        <f t="shared" si="2"/>
        <v>0</v>
      </c>
      <c r="F12" s="7"/>
      <c r="G12" s="7"/>
      <c r="H12" s="7">
        <f t="shared" si="3"/>
        <v>0</v>
      </c>
    </row>
    <row r="13" spans="1:8">
      <c r="A13" s="56" t="s">
        <v>17</v>
      </c>
      <c r="B13" s="57"/>
      <c r="C13" s="6">
        <f>SUM(C14:C22)</f>
        <v>488263.99999999994</v>
      </c>
      <c r="D13" s="6">
        <f t="shared" ref="D13:G13" si="4">SUM(D14:D22)</f>
        <v>0</v>
      </c>
      <c r="E13" s="6">
        <f t="shared" si="4"/>
        <v>488263.99999999994</v>
      </c>
      <c r="F13" s="6">
        <f t="shared" si="4"/>
        <v>76866.03</v>
      </c>
      <c r="G13" s="6">
        <f t="shared" si="4"/>
        <v>61659.41</v>
      </c>
      <c r="H13" s="6">
        <f t="shared" si="3"/>
        <v>411397.97</v>
      </c>
    </row>
    <row r="14" spans="1:8">
      <c r="A14" s="35" t="s">
        <v>152</v>
      </c>
      <c r="B14" s="36" t="s">
        <v>18</v>
      </c>
      <c r="C14" s="7">
        <v>230000</v>
      </c>
      <c r="D14" s="7">
        <v>0</v>
      </c>
      <c r="E14" s="7">
        <f t="shared" ref="E14:E22" si="5">C14+D14</f>
        <v>230000</v>
      </c>
      <c r="F14" s="7">
        <v>21594</v>
      </c>
      <c r="G14" s="7">
        <v>9659.41</v>
      </c>
      <c r="H14" s="7">
        <f t="shared" si="3"/>
        <v>208406</v>
      </c>
    </row>
    <row r="15" spans="1:8">
      <c r="A15" s="35" t="s">
        <v>153</v>
      </c>
      <c r="B15" s="36" t="s">
        <v>19</v>
      </c>
      <c r="C15" s="7">
        <v>28264</v>
      </c>
      <c r="D15" s="7">
        <v>0</v>
      </c>
      <c r="E15" s="7">
        <f t="shared" si="5"/>
        <v>28264</v>
      </c>
      <c r="F15" s="7">
        <v>0</v>
      </c>
      <c r="G15" s="7">
        <v>0</v>
      </c>
      <c r="H15" s="7">
        <f t="shared" si="3"/>
        <v>28264</v>
      </c>
    </row>
    <row r="16" spans="1:8">
      <c r="A16" s="35" t="s">
        <v>154</v>
      </c>
      <c r="B16" s="36" t="s">
        <v>20</v>
      </c>
      <c r="C16" s="7">
        <v>76666.67</v>
      </c>
      <c r="D16" s="7">
        <v>0</v>
      </c>
      <c r="E16" s="7">
        <f t="shared" si="5"/>
        <v>76666.67</v>
      </c>
      <c r="F16" s="7">
        <v>0</v>
      </c>
      <c r="G16" s="7">
        <v>0</v>
      </c>
      <c r="H16" s="7">
        <f t="shared" si="3"/>
        <v>76666.67</v>
      </c>
    </row>
    <row r="17" spans="1:8">
      <c r="A17" s="35" t="s">
        <v>155</v>
      </c>
      <c r="B17" s="36" t="s">
        <v>21</v>
      </c>
      <c r="C17" s="7">
        <v>76666.66</v>
      </c>
      <c r="D17" s="7">
        <v>0</v>
      </c>
      <c r="E17" s="7">
        <f t="shared" si="5"/>
        <v>76666.66</v>
      </c>
      <c r="F17" s="7">
        <v>3272.03</v>
      </c>
      <c r="G17" s="7">
        <v>0</v>
      </c>
      <c r="H17" s="7">
        <f t="shared" si="3"/>
        <v>73394.63</v>
      </c>
    </row>
    <row r="18" spans="1:8">
      <c r="A18" s="35" t="s">
        <v>156</v>
      </c>
      <c r="B18" s="36" t="s">
        <v>22</v>
      </c>
      <c r="C18" s="7"/>
      <c r="D18" s="7"/>
      <c r="E18" s="7">
        <f t="shared" si="5"/>
        <v>0</v>
      </c>
      <c r="F18" s="7"/>
      <c r="G18" s="7"/>
      <c r="H18" s="7">
        <f t="shared" si="3"/>
        <v>0</v>
      </c>
    </row>
    <row r="19" spans="1:8">
      <c r="A19" s="35" t="s">
        <v>157</v>
      </c>
      <c r="B19" s="36" t="s">
        <v>23</v>
      </c>
      <c r="C19" s="7">
        <v>76666.67</v>
      </c>
      <c r="D19" s="7">
        <v>0</v>
      </c>
      <c r="E19" s="7">
        <f t="shared" si="5"/>
        <v>76666.67</v>
      </c>
      <c r="F19" s="7">
        <v>52000</v>
      </c>
      <c r="G19" s="7">
        <v>52000</v>
      </c>
      <c r="H19" s="7">
        <f t="shared" si="3"/>
        <v>24666.67</v>
      </c>
    </row>
    <row r="20" spans="1:8">
      <c r="A20" s="35" t="s">
        <v>158</v>
      </c>
      <c r="B20" s="36" t="s">
        <v>24</v>
      </c>
      <c r="C20" s="7"/>
      <c r="D20" s="7"/>
      <c r="E20" s="7">
        <f t="shared" si="5"/>
        <v>0</v>
      </c>
      <c r="F20" s="7"/>
      <c r="G20" s="7"/>
      <c r="H20" s="7">
        <f t="shared" si="3"/>
        <v>0</v>
      </c>
    </row>
    <row r="21" spans="1:8">
      <c r="A21" s="35" t="s">
        <v>159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160</v>
      </c>
      <c r="B22" s="36" t="s">
        <v>26</v>
      </c>
      <c r="C22" s="7"/>
      <c r="D22" s="7"/>
      <c r="E22" s="7">
        <f t="shared" si="5"/>
        <v>0</v>
      </c>
      <c r="F22" s="7"/>
      <c r="G22" s="7"/>
      <c r="H22" s="7">
        <f t="shared" si="3"/>
        <v>0</v>
      </c>
    </row>
    <row r="23" spans="1:8">
      <c r="A23" s="56" t="s">
        <v>27</v>
      </c>
      <c r="B23" s="57"/>
      <c r="C23" s="6">
        <f>SUM(C24:C32)</f>
        <v>1217022.25</v>
      </c>
      <c r="D23" s="6">
        <f t="shared" ref="D23:G23" si="6">SUM(D24:D32)</f>
        <v>0</v>
      </c>
      <c r="E23" s="6">
        <f t="shared" si="6"/>
        <v>1217022.25</v>
      </c>
      <c r="F23" s="6">
        <f t="shared" si="6"/>
        <v>12239</v>
      </c>
      <c r="G23" s="6">
        <f t="shared" si="6"/>
        <v>12239</v>
      </c>
      <c r="H23" s="6">
        <f t="shared" si="3"/>
        <v>1204783.25</v>
      </c>
    </row>
    <row r="24" spans="1:8">
      <c r="A24" s="35" t="s">
        <v>161</v>
      </c>
      <c r="B24" s="36" t="s">
        <v>28</v>
      </c>
      <c r="C24" s="7">
        <v>590473.19999999995</v>
      </c>
      <c r="D24" s="7">
        <v>0</v>
      </c>
      <c r="E24" s="7">
        <f t="shared" ref="E24:E32" si="7">C24+D24</f>
        <v>590473.19999999995</v>
      </c>
      <c r="F24" s="7">
        <v>0</v>
      </c>
      <c r="G24" s="7">
        <v>0</v>
      </c>
      <c r="H24" s="7">
        <f t="shared" si="3"/>
        <v>590473.19999999995</v>
      </c>
    </row>
    <row r="25" spans="1:8">
      <c r="A25" s="35" t="s">
        <v>162</v>
      </c>
      <c r="B25" s="36" t="s">
        <v>29</v>
      </c>
      <c r="C25" s="7">
        <v>196824.4</v>
      </c>
      <c r="D25" s="7">
        <v>0</v>
      </c>
      <c r="E25" s="7">
        <f t="shared" si="7"/>
        <v>196824.4</v>
      </c>
      <c r="F25" s="7">
        <v>0</v>
      </c>
      <c r="G25" s="7">
        <v>0</v>
      </c>
      <c r="H25" s="7">
        <f t="shared" si="3"/>
        <v>196824.4</v>
      </c>
    </row>
    <row r="26" spans="1:8">
      <c r="A26" s="35" t="s">
        <v>163</v>
      </c>
      <c r="B26" s="36" t="s">
        <v>30</v>
      </c>
      <c r="C26" s="7">
        <v>196824.4</v>
      </c>
      <c r="D26" s="7">
        <v>0</v>
      </c>
      <c r="E26" s="7">
        <f t="shared" si="7"/>
        <v>196824.4</v>
      </c>
      <c r="F26" s="7">
        <v>0</v>
      </c>
      <c r="G26" s="7">
        <v>0</v>
      </c>
      <c r="H26" s="7">
        <f t="shared" si="3"/>
        <v>196824.4</v>
      </c>
    </row>
    <row r="27" spans="1:8">
      <c r="A27" s="35" t="s">
        <v>164</v>
      </c>
      <c r="B27" s="36" t="s">
        <v>31</v>
      </c>
      <c r="C27" s="7"/>
      <c r="D27" s="7"/>
      <c r="E27" s="7">
        <f t="shared" si="7"/>
        <v>0</v>
      </c>
      <c r="F27" s="7"/>
      <c r="G27" s="7"/>
      <c r="H27" s="7">
        <f t="shared" si="3"/>
        <v>0</v>
      </c>
    </row>
    <row r="28" spans="1:8">
      <c r="A28" s="35" t="s">
        <v>165</v>
      </c>
      <c r="B28" s="36" t="s">
        <v>32</v>
      </c>
      <c r="C28" s="7"/>
      <c r="D28" s="7"/>
      <c r="E28" s="7">
        <f t="shared" si="7"/>
        <v>0</v>
      </c>
      <c r="F28" s="7"/>
      <c r="G28" s="7"/>
      <c r="H28" s="7">
        <f t="shared" si="3"/>
        <v>0</v>
      </c>
    </row>
    <row r="29" spans="1:8">
      <c r="A29" s="35" t="s">
        <v>166</v>
      </c>
      <c r="B29" s="36" t="s">
        <v>33</v>
      </c>
      <c r="C29" s="7"/>
      <c r="D29" s="7"/>
      <c r="E29" s="7">
        <f t="shared" si="7"/>
        <v>0</v>
      </c>
      <c r="F29" s="7"/>
      <c r="G29" s="7"/>
      <c r="H29" s="7">
        <f t="shared" si="3"/>
        <v>0</v>
      </c>
    </row>
    <row r="30" spans="1:8">
      <c r="A30" s="35" t="s">
        <v>167</v>
      </c>
      <c r="B30" s="36" t="s">
        <v>34</v>
      </c>
      <c r="C30" s="7"/>
      <c r="D30" s="7"/>
      <c r="E30" s="7">
        <f t="shared" si="7"/>
        <v>0</v>
      </c>
      <c r="F30" s="7"/>
      <c r="G30" s="7"/>
      <c r="H30" s="7">
        <f t="shared" si="3"/>
        <v>0</v>
      </c>
    </row>
    <row r="31" spans="1:8">
      <c r="A31" s="35" t="s">
        <v>168</v>
      </c>
      <c r="B31" s="36" t="s">
        <v>35</v>
      </c>
      <c r="C31" s="7"/>
      <c r="D31" s="7"/>
      <c r="E31" s="7">
        <f t="shared" si="7"/>
        <v>0</v>
      </c>
      <c r="F31" s="7"/>
      <c r="G31" s="7"/>
      <c r="H31" s="7">
        <f t="shared" si="3"/>
        <v>0</v>
      </c>
    </row>
    <row r="32" spans="1:8">
      <c r="A32" s="35" t="s">
        <v>169</v>
      </c>
      <c r="B32" s="36" t="s">
        <v>36</v>
      </c>
      <c r="C32" s="7">
        <v>232900.25</v>
      </c>
      <c r="D32" s="7">
        <v>0</v>
      </c>
      <c r="E32" s="7">
        <f t="shared" si="7"/>
        <v>232900.25</v>
      </c>
      <c r="F32" s="7">
        <v>12239</v>
      </c>
      <c r="G32" s="7">
        <v>12239</v>
      </c>
      <c r="H32" s="7">
        <f t="shared" si="3"/>
        <v>220661.25</v>
      </c>
    </row>
    <row r="33" spans="1:8">
      <c r="A33" s="56" t="s">
        <v>37</v>
      </c>
      <c r="B33" s="57"/>
      <c r="C33" s="6">
        <f>SUM(C34:C42)</f>
        <v>150000</v>
      </c>
      <c r="D33" s="6">
        <f t="shared" ref="D33:G33" si="8">SUM(D34:D42)</f>
        <v>0</v>
      </c>
      <c r="E33" s="6">
        <f t="shared" si="8"/>
        <v>150000</v>
      </c>
      <c r="F33" s="6">
        <f t="shared" si="8"/>
        <v>20250</v>
      </c>
      <c r="G33" s="6">
        <f t="shared" si="8"/>
        <v>20250</v>
      </c>
      <c r="H33" s="6">
        <f t="shared" si="3"/>
        <v>129750</v>
      </c>
    </row>
    <row r="34" spans="1:8">
      <c r="A34" s="35" t="s">
        <v>170</v>
      </c>
      <c r="B34" s="3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35" t="s">
        <v>171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172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173</v>
      </c>
      <c r="B37" s="36" t="s">
        <v>41</v>
      </c>
      <c r="C37" s="7">
        <v>150000</v>
      </c>
      <c r="D37" s="7">
        <v>0</v>
      </c>
      <c r="E37" s="7">
        <f t="shared" si="9"/>
        <v>150000</v>
      </c>
      <c r="F37" s="7">
        <v>20250</v>
      </c>
      <c r="G37" s="7">
        <v>20250</v>
      </c>
      <c r="H37" s="7">
        <f t="shared" si="3"/>
        <v>129750</v>
      </c>
    </row>
    <row r="38" spans="1:8">
      <c r="A38" s="35" t="s">
        <v>174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175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176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56" t="s">
        <v>47</v>
      </c>
      <c r="B43" s="57"/>
      <c r="C43" s="6">
        <f>SUM(C44:C52)</f>
        <v>0</v>
      </c>
      <c r="D43" s="6">
        <f t="shared" ref="D43:G43" si="10">SUM(D44:D52)</f>
        <v>0</v>
      </c>
      <c r="E43" s="6">
        <f t="shared" si="10"/>
        <v>0</v>
      </c>
      <c r="F43" s="6">
        <f t="shared" si="10"/>
        <v>0</v>
      </c>
      <c r="G43" s="6">
        <f t="shared" si="10"/>
        <v>0</v>
      </c>
      <c r="H43" s="6">
        <f t="shared" si="3"/>
        <v>0</v>
      </c>
    </row>
    <row r="44" spans="1:8">
      <c r="A44" s="35" t="s">
        <v>177</v>
      </c>
      <c r="B44" s="36" t="s">
        <v>48</v>
      </c>
      <c r="C44" s="7"/>
      <c r="D44" s="7"/>
      <c r="E44" s="7">
        <f t="shared" ref="E44:E52" si="11">C44+D44</f>
        <v>0</v>
      </c>
      <c r="F44" s="7"/>
      <c r="G44" s="7"/>
      <c r="H44" s="7">
        <f t="shared" si="3"/>
        <v>0</v>
      </c>
    </row>
    <row r="45" spans="1:8">
      <c r="A45" s="35" t="s">
        <v>178</v>
      </c>
      <c r="B45" s="3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35" t="s">
        <v>179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180</v>
      </c>
      <c r="B47" s="36" t="s">
        <v>51</v>
      </c>
      <c r="C47" s="7"/>
      <c r="D47" s="7"/>
      <c r="E47" s="7">
        <f t="shared" si="11"/>
        <v>0</v>
      </c>
      <c r="F47" s="7"/>
      <c r="G47" s="7"/>
      <c r="H47" s="7">
        <f t="shared" si="3"/>
        <v>0</v>
      </c>
    </row>
    <row r="48" spans="1:8">
      <c r="A48" s="35" t="s">
        <v>181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182</v>
      </c>
      <c r="B49" s="36" t="s">
        <v>53</v>
      </c>
      <c r="C49" s="7"/>
      <c r="D49" s="7"/>
      <c r="E49" s="7">
        <f t="shared" si="11"/>
        <v>0</v>
      </c>
      <c r="F49" s="7"/>
      <c r="G49" s="7"/>
      <c r="H49" s="7">
        <f t="shared" si="3"/>
        <v>0</v>
      </c>
    </row>
    <row r="50" spans="1:8">
      <c r="A50" s="35" t="s">
        <v>183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184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185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56" t="s">
        <v>57</v>
      </c>
      <c r="B53" s="57"/>
      <c r="C53" s="6">
        <f>SUM(C54:C56)</f>
        <v>0</v>
      </c>
      <c r="D53" s="6">
        <f t="shared" ref="D53:G53" si="12">SUM(D54:D56)</f>
        <v>7380045.7999999998</v>
      </c>
      <c r="E53" s="6">
        <f t="shared" si="12"/>
        <v>7380045.7999999998</v>
      </c>
      <c r="F53" s="6">
        <f t="shared" si="12"/>
        <v>0</v>
      </c>
      <c r="G53" s="6">
        <f t="shared" si="12"/>
        <v>0</v>
      </c>
      <c r="H53" s="6">
        <f t="shared" si="3"/>
        <v>7380045.7999999998</v>
      </c>
    </row>
    <row r="54" spans="1:8">
      <c r="A54" s="35" t="s">
        <v>186</v>
      </c>
      <c r="B54" s="3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35" t="s">
        <v>187</v>
      </c>
      <c r="B55" s="36" t="s">
        <v>59</v>
      </c>
      <c r="C55" s="7">
        <v>0</v>
      </c>
      <c r="D55" s="7">
        <v>7380045.7999999998</v>
      </c>
      <c r="E55" s="7">
        <f t="shared" si="13"/>
        <v>7380045.7999999998</v>
      </c>
      <c r="F55" s="7">
        <v>0</v>
      </c>
      <c r="G55" s="7">
        <v>0</v>
      </c>
      <c r="H55" s="7">
        <f t="shared" si="3"/>
        <v>7380045.7999999998</v>
      </c>
    </row>
    <row r="56" spans="1:8">
      <c r="A56" s="35" t="s">
        <v>188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56" t="s">
        <v>61</v>
      </c>
      <c r="B57" s="57"/>
      <c r="C57" s="6">
        <f>SUM(C58:C65)</f>
        <v>551192.28</v>
      </c>
      <c r="D57" s="6">
        <f t="shared" ref="D57:G57" si="14">SUM(D58:D65)</f>
        <v>0</v>
      </c>
      <c r="E57" s="6">
        <f t="shared" si="14"/>
        <v>551192.28</v>
      </c>
      <c r="F57" s="6">
        <f t="shared" si="14"/>
        <v>0</v>
      </c>
      <c r="G57" s="6">
        <f t="shared" si="14"/>
        <v>0</v>
      </c>
      <c r="H57" s="6">
        <f t="shared" si="3"/>
        <v>551192.28</v>
      </c>
    </row>
    <row r="58" spans="1:8">
      <c r="A58" s="35" t="s">
        <v>189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190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191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192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193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194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195</v>
      </c>
      <c r="B65" s="36" t="s">
        <v>69</v>
      </c>
      <c r="C65" s="7">
        <v>551192.28</v>
      </c>
      <c r="D65" s="7">
        <v>0</v>
      </c>
      <c r="E65" s="7">
        <f t="shared" si="15"/>
        <v>551192.28</v>
      </c>
      <c r="F65" s="7">
        <v>0</v>
      </c>
      <c r="G65" s="7">
        <v>0</v>
      </c>
      <c r="H65" s="7">
        <f t="shared" si="3"/>
        <v>551192.28</v>
      </c>
    </row>
    <row r="66" spans="1:8">
      <c r="A66" s="56" t="s">
        <v>70</v>
      </c>
      <c r="B66" s="57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196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197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321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56" t="s">
        <v>74</v>
      </c>
      <c r="B70" s="57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198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199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200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201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202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203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204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58" t="s">
        <v>82</v>
      </c>
      <c r="B79" s="59"/>
      <c r="C79" s="8">
        <f>C80+C88+C98+C108+C118+C128+C132+C141+C145</f>
        <v>0</v>
      </c>
      <c r="D79" s="8">
        <f t="shared" ref="D79:H79" si="21">D80+D88+D98+D108+D118+D128+D132+D141+D145</f>
        <v>29138604.34</v>
      </c>
      <c r="E79" s="8">
        <f t="shared" si="21"/>
        <v>29138604.34</v>
      </c>
      <c r="F79" s="8">
        <f t="shared" si="21"/>
        <v>0</v>
      </c>
      <c r="G79" s="8">
        <f t="shared" si="21"/>
        <v>0</v>
      </c>
      <c r="H79" s="8">
        <f t="shared" si="21"/>
        <v>29138604.34</v>
      </c>
    </row>
    <row r="80" spans="1:8">
      <c r="A80" s="52" t="s">
        <v>9</v>
      </c>
      <c r="B80" s="53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35" t="s">
        <v>205</v>
      </c>
      <c r="B81" s="40" t="s">
        <v>10</v>
      </c>
      <c r="C81" s="9">
        <v>0</v>
      </c>
      <c r="D81" s="9">
        <v>0</v>
      </c>
      <c r="E81" s="7">
        <f t="shared" ref="E81:E87" si="23">C81+D81</f>
        <v>0</v>
      </c>
      <c r="F81" s="9">
        <v>0</v>
      </c>
      <c r="G81" s="9">
        <v>0</v>
      </c>
      <c r="H81" s="9">
        <f t="shared" ref="H81:H144" si="24">E81-F81</f>
        <v>0</v>
      </c>
    </row>
    <row r="82" spans="1:8">
      <c r="A82" s="35" t="s">
        <v>206</v>
      </c>
      <c r="B82" s="40" t="s">
        <v>11</v>
      </c>
      <c r="C82" s="9">
        <v>0</v>
      </c>
      <c r="D82" s="9">
        <v>0</v>
      </c>
      <c r="E82" s="7">
        <f t="shared" si="23"/>
        <v>0</v>
      </c>
      <c r="F82" s="9">
        <v>0</v>
      </c>
      <c r="G82" s="9">
        <v>0</v>
      </c>
      <c r="H82" s="9">
        <f t="shared" si="24"/>
        <v>0</v>
      </c>
    </row>
    <row r="83" spans="1:8">
      <c r="A83" s="35" t="s">
        <v>207</v>
      </c>
      <c r="B83" s="4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35" t="s">
        <v>208</v>
      </c>
      <c r="B84" s="4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209</v>
      </c>
      <c r="B85" s="40" t="s">
        <v>14</v>
      </c>
      <c r="C85" s="9">
        <v>0</v>
      </c>
      <c r="D85" s="9">
        <v>0</v>
      </c>
      <c r="E85" s="7">
        <f t="shared" si="23"/>
        <v>0</v>
      </c>
      <c r="F85" s="9">
        <v>0</v>
      </c>
      <c r="G85" s="9">
        <v>0</v>
      </c>
      <c r="H85" s="9">
        <f t="shared" si="24"/>
        <v>0</v>
      </c>
    </row>
    <row r="86" spans="1:8">
      <c r="A86" s="35" t="s">
        <v>210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211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52" t="s">
        <v>17</v>
      </c>
      <c r="B88" s="53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35" t="s">
        <v>212</v>
      </c>
      <c r="B89" s="4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5" t="s">
        <v>213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214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215</v>
      </c>
      <c r="B92" s="4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216</v>
      </c>
      <c r="B93" s="4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217</v>
      </c>
      <c r="B94" s="4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218</v>
      </c>
      <c r="B95" s="4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35" t="s">
        <v>219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220</v>
      </c>
      <c r="B97" s="4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52" t="s">
        <v>27</v>
      </c>
      <c r="B98" s="53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35" t="s">
        <v>221</v>
      </c>
      <c r="B99" s="4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222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223</v>
      </c>
      <c r="B101" s="4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35" t="s">
        <v>224</v>
      </c>
      <c r="B102" s="4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225</v>
      </c>
      <c r="B103" s="4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226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227</v>
      </c>
      <c r="B105" s="4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228</v>
      </c>
      <c r="B106" s="4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229</v>
      </c>
      <c r="B107" s="4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52" t="s">
        <v>37</v>
      </c>
      <c r="B108" s="53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230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231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232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233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234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235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236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52" t="s">
        <v>47</v>
      </c>
      <c r="B118" s="53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237</v>
      </c>
      <c r="B119" s="4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238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239</v>
      </c>
      <c r="B121" s="4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240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241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242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243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244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245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52" t="s">
        <v>57</v>
      </c>
      <c r="B128" s="53"/>
      <c r="C128" s="8">
        <f>SUM(C129:C131)</f>
        <v>0</v>
      </c>
      <c r="D128" s="8">
        <f t="shared" ref="D128:G128" si="33">SUM(D129:D131)</f>
        <v>29138604.34</v>
      </c>
      <c r="E128" s="8">
        <f t="shared" si="33"/>
        <v>29138604.34</v>
      </c>
      <c r="F128" s="8">
        <f t="shared" si="33"/>
        <v>0</v>
      </c>
      <c r="G128" s="8">
        <f t="shared" si="33"/>
        <v>0</v>
      </c>
      <c r="H128" s="8">
        <f t="shared" si="24"/>
        <v>29138604.34</v>
      </c>
    </row>
    <row r="129" spans="1:8">
      <c r="A129" s="35" t="s">
        <v>246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247</v>
      </c>
      <c r="B130" s="40" t="s">
        <v>59</v>
      </c>
      <c r="C130" s="9">
        <v>0</v>
      </c>
      <c r="D130" s="9">
        <v>29138604.34</v>
      </c>
      <c r="E130" s="7">
        <f t="shared" si="34"/>
        <v>29138604.34</v>
      </c>
      <c r="F130" s="9">
        <v>0</v>
      </c>
      <c r="G130" s="9">
        <v>0</v>
      </c>
      <c r="H130" s="9">
        <f t="shared" si="24"/>
        <v>29138604.34</v>
      </c>
    </row>
    <row r="131" spans="1:8">
      <c r="A131" s="35" t="s">
        <v>248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52" t="s">
        <v>61</v>
      </c>
      <c r="B132" s="53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249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250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251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252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253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254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255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52" t="s">
        <v>70</v>
      </c>
      <c r="B141" s="53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256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257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322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52" t="s">
        <v>74</v>
      </c>
      <c r="B145" s="53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258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259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260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261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262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263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264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54" t="s">
        <v>83</v>
      </c>
      <c r="B154" s="55"/>
      <c r="C154" s="8">
        <f>C4+C79</f>
        <v>11345491.279999999</v>
      </c>
      <c r="D154" s="8">
        <f t="shared" ref="D154:H154" si="42">D4+D79</f>
        <v>36518650.140000001</v>
      </c>
      <c r="E154" s="8">
        <f t="shared" si="42"/>
        <v>47864141.420000002</v>
      </c>
      <c r="F154" s="8">
        <f t="shared" si="42"/>
        <v>1949624.9999999998</v>
      </c>
      <c r="G154" s="8">
        <f t="shared" si="42"/>
        <v>1934418.3799999997</v>
      </c>
      <c r="H154" s="8">
        <f t="shared" si="42"/>
        <v>45914516.420000002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  <row r="157" spans="1:8">
      <c r="B157" s="84"/>
      <c r="F157" s="84"/>
      <c r="G157" s="84"/>
      <c r="H157" s="84"/>
    </row>
    <row r="158" spans="1:8" ht="22.5">
      <c r="B158" s="85" t="s">
        <v>327</v>
      </c>
      <c r="C158" s="86"/>
      <c r="D158" s="86"/>
      <c r="E158" s="86"/>
      <c r="F158" s="87" t="s">
        <v>328</v>
      </c>
      <c r="G158" s="88"/>
      <c r="H158" s="88"/>
    </row>
    <row r="159" spans="1:8">
      <c r="B159" s="83"/>
      <c r="C159" s="83"/>
      <c r="D159" s="83"/>
      <c r="E159" s="83"/>
      <c r="F159" s="83"/>
      <c r="G159" s="83"/>
      <c r="H159" s="83"/>
    </row>
  </sheetData>
  <mergeCells count="26">
    <mergeCell ref="F158:H158"/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workbookViewId="0">
      <selection activeCell="A31" sqref="A31:G31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329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11345491.279999999</v>
      </c>
      <c r="C5" s="8">
        <f t="shared" ref="C5:G5" si="0">SUM(C6:C13)</f>
        <v>7380045.7999999998</v>
      </c>
      <c r="D5" s="8">
        <f t="shared" si="0"/>
        <v>18725537.079999998</v>
      </c>
      <c r="E5" s="8">
        <f t="shared" si="0"/>
        <v>1949625</v>
      </c>
      <c r="F5" s="8">
        <f t="shared" si="0"/>
        <v>1934418.38</v>
      </c>
      <c r="G5" s="8">
        <f t="shared" si="0"/>
        <v>16775912.079999998</v>
      </c>
    </row>
    <row r="6" spans="1:7">
      <c r="A6" s="18" t="s">
        <v>323</v>
      </c>
      <c r="B6" s="9">
        <v>2887247.94</v>
      </c>
      <c r="C6" s="9">
        <v>0</v>
      </c>
      <c r="D6" s="9">
        <f>B6+C6</f>
        <v>2887247.94</v>
      </c>
      <c r="E6" s="9">
        <v>344223.98</v>
      </c>
      <c r="F6" s="9">
        <v>344223.98</v>
      </c>
      <c r="G6" s="9">
        <f>D6-E6</f>
        <v>2543023.96</v>
      </c>
    </row>
    <row r="7" spans="1:7">
      <c r="A7" s="18" t="s">
        <v>324</v>
      </c>
      <c r="B7" s="9">
        <v>3961161.08</v>
      </c>
      <c r="C7" s="9">
        <v>0</v>
      </c>
      <c r="D7" s="9">
        <f t="shared" ref="D7:D13" si="1">B7+C7</f>
        <v>3961161.08</v>
      </c>
      <c r="E7" s="9">
        <v>1072894.21</v>
      </c>
      <c r="F7" s="9">
        <v>1067499</v>
      </c>
      <c r="G7" s="9">
        <f t="shared" ref="G7:G13" si="2">D7-E7</f>
        <v>2888266.87</v>
      </c>
    </row>
    <row r="8" spans="1:7">
      <c r="A8" s="18" t="s">
        <v>325</v>
      </c>
      <c r="B8" s="9">
        <v>4497082.26</v>
      </c>
      <c r="C8" s="9">
        <v>7380045.7999999998</v>
      </c>
      <c r="D8" s="9">
        <f t="shared" si="1"/>
        <v>11877128.059999999</v>
      </c>
      <c r="E8" s="9">
        <v>532506.81000000006</v>
      </c>
      <c r="F8" s="9">
        <v>522695.4</v>
      </c>
      <c r="G8" s="9">
        <f t="shared" si="2"/>
        <v>11344621.249999998</v>
      </c>
    </row>
    <row r="9" spans="1:7">
      <c r="A9" s="18" t="s">
        <v>90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91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92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93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94</v>
      </c>
      <c r="B15" s="9"/>
      <c r="C15" s="9"/>
      <c r="D15" s="9"/>
      <c r="E15" s="9"/>
      <c r="F15" s="9"/>
      <c r="G15" s="9"/>
    </row>
    <row r="16" spans="1:7">
      <c r="A16" s="19" t="s">
        <v>95</v>
      </c>
      <c r="B16" s="8">
        <f>SUM(B17:B24)</f>
        <v>0</v>
      </c>
      <c r="C16" s="8">
        <f t="shared" ref="C16:G16" si="3">SUM(C17:C24)</f>
        <v>29138604.34</v>
      </c>
      <c r="D16" s="8">
        <f t="shared" si="3"/>
        <v>29138604.34</v>
      </c>
      <c r="E16" s="8">
        <f t="shared" si="3"/>
        <v>0</v>
      </c>
      <c r="F16" s="8">
        <f t="shared" si="3"/>
        <v>0</v>
      </c>
      <c r="G16" s="8">
        <f t="shared" si="3"/>
        <v>29138604.34</v>
      </c>
    </row>
    <row r="17" spans="1:7">
      <c r="A17" s="18" t="s">
        <v>325</v>
      </c>
      <c r="B17" s="9">
        <v>0</v>
      </c>
      <c r="C17" s="9">
        <v>29138604.34</v>
      </c>
      <c r="D17" s="9">
        <f>B17+C17</f>
        <v>29138604.34</v>
      </c>
      <c r="E17" s="9">
        <v>0</v>
      </c>
      <c r="F17" s="9">
        <v>0</v>
      </c>
      <c r="G17" s="9">
        <f t="shared" ref="G17:G24" si="4">D17-E17</f>
        <v>29138604.34</v>
      </c>
    </row>
    <row r="18" spans="1:7">
      <c r="A18" s="18" t="s">
        <v>323</v>
      </c>
      <c r="B18" s="9">
        <v>0</v>
      </c>
      <c r="C18" s="9">
        <v>0</v>
      </c>
      <c r="D18" s="9">
        <f t="shared" ref="D18:D24" si="5">B18+C18</f>
        <v>0</v>
      </c>
      <c r="E18" s="9">
        <v>0</v>
      </c>
      <c r="F18" s="9">
        <v>0</v>
      </c>
      <c r="G18" s="9">
        <f t="shared" si="4"/>
        <v>0</v>
      </c>
    </row>
    <row r="19" spans="1:7">
      <c r="A19" s="18" t="s">
        <v>324</v>
      </c>
      <c r="B19" s="9">
        <v>0</v>
      </c>
      <c r="C19" s="9">
        <v>0</v>
      </c>
      <c r="D19" s="9">
        <f t="shared" si="5"/>
        <v>0</v>
      </c>
      <c r="E19" s="9">
        <v>0</v>
      </c>
      <c r="F19" s="9">
        <v>0</v>
      </c>
      <c r="G19" s="9">
        <f t="shared" si="4"/>
        <v>0</v>
      </c>
    </row>
    <row r="20" spans="1:7">
      <c r="A20" s="18" t="s">
        <v>90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91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92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93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11345491.279999999</v>
      </c>
      <c r="C26" s="8">
        <f t="shared" ref="C26:G26" si="6">C5+C16</f>
        <v>36518650.140000001</v>
      </c>
      <c r="D26" s="8">
        <f t="shared" si="6"/>
        <v>47864141.420000002</v>
      </c>
      <c r="E26" s="8">
        <f t="shared" si="6"/>
        <v>1949625</v>
      </c>
      <c r="F26" s="8">
        <f t="shared" si="6"/>
        <v>1934418.38</v>
      </c>
      <c r="G26" s="8">
        <f t="shared" si="6"/>
        <v>45914516.420000002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  <row r="30" spans="1:7">
      <c r="A30" s="93"/>
      <c r="E30" s="93"/>
      <c r="F30" s="93"/>
      <c r="G30" s="93"/>
    </row>
    <row r="31" spans="1:7" ht="33.75">
      <c r="A31" s="89" t="s">
        <v>327</v>
      </c>
      <c r="B31" s="90"/>
      <c r="C31" s="90"/>
      <c r="D31" s="90"/>
      <c r="E31" s="91" t="s">
        <v>328</v>
      </c>
      <c r="F31" s="92"/>
      <c r="G31" s="92"/>
    </row>
  </sheetData>
  <mergeCells count="3">
    <mergeCell ref="A1:G1"/>
    <mergeCell ref="B2:F2"/>
    <mergeCell ref="E31:G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4"/>
  <sheetViews>
    <sheetView topLeftCell="A61" workbookViewId="0">
      <selection activeCell="B87" sqref="B87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330</v>
      </c>
      <c r="B1" s="70"/>
      <c r="C1" s="70"/>
      <c r="D1" s="70"/>
      <c r="E1" s="70"/>
      <c r="F1" s="70"/>
      <c r="G1" s="70"/>
      <c r="H1" s="71"/>
    </row>
    <row r="2" spans="1:8" ht="12" customHeight="1">
      <c r="A2" s="75"/>
      <c r="B2" s="76"/>
      <c r="C2" s="74" t="s">
        <v>0</v>
      </c>
      <c r="D2" s="74"/>
      <c r="E2" s="74"/>
      <c r="F2" s="74"/>
      <c r="G2" s="74"/>
      <c r="H2" s="43"/>
    </row>
    <row r="3" spans="1:8" ht="22.5">
      <c r="A3" s="77" t="s">
        <v>1</v>
      </c>
      <c r="B3" s="78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9" t="s">
        <v>96</v>
      </c>
      <c r="B5" s="80"/>
      <c r="C5" s="8">
        <f>C6+C16+C25+C36</f>
        <v>11345491.279999999</v>
      </c>
      <c r="D5" s="8">
        <f t="shared" ref="D5:H5" si="0">D6+D16+D25+D36</f>
        <v>7380045.7999999998</v>
      </c>
      <c r="E5" s="8">
        <f t="shared" si="0"/>
        <v>18725537.079999998</v>
      </c>
      <c r="F5" s="8">
        <f t="shared" si="0"/>
        <v>1949625</v>
      </c>
      <c r="G5" s="8">
        <f t="shared" si="0"/>
        <v>1934418.38</v>
      </c>
      <c r="H5" s="8">
        <f t="shared" si="0"/>
        <v>16775912.079999998</v>
      </c>
    </row>
    <row r="6" spans="1:8" ht="12.75" customHeight="1">
      <c r="A6" s="58" t="s">
        <v>97</v>
      </c>
      <c r="B6" s="59"/>
      <c r="C6" s="8">
        <f>SUM(C7:C14)</f>
        <v>0</v>
      </c>
      <c r="D6" s="8">
        <f t="shared" ref="D6:H6" si="1">SUM(D7:D14)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>
      <c r="A7" s="46" t="s">
        <v>265</v>
      </c>
      <c r="B7" s="40" t="s">
        <v>98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266</v>
      </c>
      <c r="B8" s="40" t="s">
        <v>99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267</v>
      </c>
      <c r="B9" s="40" t="s">
        <v>100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268</v>
      </c>
      <c r="B10" s="40" t="s">
        <v>101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269</v>
      </c>
      <c r="B11" s="40" t="s">
        <v>102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270</v>
      </c>
      <c r="B12" s="40" t="s">
        <v>103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271</v>
      </c>
      <c r="B13" s="40" t="s">
        <v>104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272</v>
      </c>
      <c r="B14" s="40" t="s">
        <v>105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58" t="s">
        <v>106</v>
      </c>
      <c r="B16" s="73"/>
      <c r="C16" s="8">
        <f>SUM(C17:C23)</f>
        <v>11345491.279999999</v>
      </c>
      <c r="D16" s="8">
        <f t="shared" ref="D16:G16" si="4">SUM(D17:D23)</f>
        <v>7380045.7999999998</v>
      </c>
      <c r="E16" s="8">
        <f t="shared" si="4"/>
        <v>18725537.079999998</v>
      </c>
      <c r="F16" s="8">
        <f t="shared" si="4"/>
        <v>1949625</v>
      </c>
      <c r="G16" s="8">
        <f t="shared" si="4"/>
        <v>1934418.38</v>
      </c>
      <c r="H16" s="8">
        <f t="shared" si="3"/>
        <v>16775912.079999998</v>
      </c>
    </row>
    <row r="17" spans="1:8">
      <c r="A17" s="46" t="s">
        <v>273</v>
      </c>
      <c r="B17" s="40" t="s">
        <v>107</v>
      </c>
      <c r="C17" s="9"/>
      <c r="D17" s="9"/>
      <c r="E17" s="9">
        <f>C17+D17</f>
        <v>0</v>
      </c>
      <c r="F17" s="9"/>
      <c r="G17" s="9"/>
      <c r="H17" s="9">
        <f t="shared" si="3"/>
        <v>0</v>
      </c>
    </row>
    <row r="18" spans="1:8">
      <c r="A18" s="46" t="s">
        <v>274</v>
      </c>
      <c r="B18" s="40" t="s">
        <v>108</v>
      </c>
      <c r="C18" s="9"/>
      <c r="D18" s="9"/>
      <c r="E18" s="9">
        <f t="shared" ref="E18:E23" si="5">C18+D18</f>
        <v>0</v>
      </c>
      <c r="F18" s="9"/>
      <c r="G18" s="9"/>
      <c r="H18" s="9">
        <f t="shared" si="3"/>
        <v>0</v>
      </c>
    </row>
    <row r="19" spans="1:8">
      <c r="A19" s="46" t="s">
        <v>275</v>
      </c>
      <c r="B19" s="40" t="s">
        <v>109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276</v>
      </c>
      <c r="B20" s="40" t="s">
        <v>110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277</v>
      </c>
      <c r="B21" s="40" t="s">
        <v>111</v>
      </c>
      <c r="C21" s="9">
        <v>11345491.279999999</v>
      </c>
      <c r="D21" s="9">
        <v>7380045.7999999998</v>
      </c>
      <c r="E21" s="9">
        <f t="shared" si="5"/>
        <v>18725537.079999998</v>
      </c>
      <c r="F21" s="9">
        <v>1949625</v>
      </c>
      <c r="G21" s="9">
        <v>1934418.38</v>
      </c>
      <c r="H21" s="9">
        <f t="shared" si="3"/>
        <v>16775912.079999998</v>
      </c>
    </row>
    <row r="22" spans="1:8">
      <c r="A22" s="46" t="s">
        <v>278</v>
      </c>
      <c r="B22" s="40" t="s">
        <v>112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279</v>
      </c>
      <c r="B23" s="40" t="s">
        <v>113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58" t="s">
        <v>114</v>
      </c>
      <c r="B25" s="73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280</v>
      </c>
      <c r="B26" s="40" t="s">
        <v>115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281</v>
      </c>
      <c r="B27" s="40" t="s">
        <v>116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282</v>
      </c>
      <c r="B28" s="40" t="s">
        <v>117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283</v>
      </c>
      <c r="B29" s="40" t="s">
        <v>118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284</v>
      </c>
      <c r="B30" s="40" t="s">
        <v>119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285</v>
      </c>
      <c r="B31" s="40" t="s">
        <v>120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286</v>
      </c>
      <c r="B32" s="40" t="s">
        <v>121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287</v>
      </c>
      <c r="B33" s="40" t="s">
        <v>122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288</v>
      </c>
      <c r="B34" s="40" t="s">
        <v>123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58" t="s">
        <v>124</v>
      </c>
      <c r="B36" s="73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289</v>
      </c>
      <c r="B37" s="40" t="s">
        <v>125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290</v>
      </c>
      <c r="B38" s="48" t="s">
        <v>126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291</v>
      </c>
      <c r="B39" s="40" t="s">
        <v>127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292</v>
      </c>
      <c r="B40" s="40" t="s">
        <v>128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58" t="s">
        <v>129</v>
      </c>
      <c r="B42" s="73"/>
      <c r="C42" s="8">
        <f>C43+C53+C62+C73</f>
        <v>0</v>
      </c>
      <c r="D42" s="8">
        <f t="shared" ref="D42:G42" si="10">D43+D53+D62+D73</f>
        <v>29138604.34</v>
      </c>
      <c r="E42" s="8">
        <f t="shared" si="10"/>
        <v>29138604.34</v>
      </c>
      <c r="F42" s="8">
        <f t="shared" si="10"/>
        <v>0</v>
      </c>
      <c r="G42" s="8">
        <f t="shared" si="10"/>
        <v>0</v>
      </c>
      <c r="H42" s="8">
        <f t="shared" si="3"/>
        <v>29138604.34</v>
      </c>
    </row>
    <row r="43" spans="1:8" ht="12.75">
      <c r="A43" s="58" t="s">
        <v>97</v>
      </c>
      <c r="B43" s="73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293</v>
      </c>
      <c r="B44" s="40" t="s">
        <v>98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294</v>
      </c>
      <c r="B45" s="40" t="s">
        <v>99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295</v>
      </c>
      <c r="B46" s="40" t="s">
        <v>100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296</v>
      </c>
      <c r="B47" s="40" t="s">
        <v>101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297</v>
      </c>
      <c r="B48" s="40" t="s">
        <v>102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298</v>
      </c>
      <c r="B49" s="40" t="s">
        <v>103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299</v>
      </c>
      <c r="B50" s="40" t="s">
        <v>104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300</v>
      </c>
      <c r="B51" s="40" t="s">
        <v>105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58" t="s">
        <v>106</v>
      </c>
      <c r="B53" s="73"/>
      <c r="C53" s="8">
        <f>SUM(C54:C60)</f>
        <v>0</v>
      </c>
      <c r="D53" s="8">
        <f t="shared" ref="D53:G53" si="13">SUM(D54:D60)</f>
        <v>29138604.34</v>
      </c>
      <c r="E53" s="8">
        <f t="shared" si="13"/>
        <v>29138604.34</v>
      </c>
      <c r="F53" s="8">
        <f t="shared" si="13"/>
        <v>0</v>
      </c>
      <c r="G53" s="8">
        <f t="shared" si="13"/>
        <v>0</v>
      </c>
      <c r="H53" s="8">
        <f t="shared" si="3"/>
        <v>29138604.34</v>
      </c>
    </row>
    <row r="54" spans="1:8">
      <c r="A54" s="46" t="s">
        <v>301</v>
      </c>
      <c r="B54" s="40" t="s">
        <v>107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302</v>
      </c>
      <c r="B55" s="40" t="s">
        <v>108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46" t="s">
        <v>303</v>
      </c>
      <c r="B56" s="40" t="s">
        <v>109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304</v>
      </c>
      <c r="B57" s="40" t="s">
        <v>110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305</v>
      </c>
      <c r="B58" s="40" t="s">
        <v>111</v>
      </c>
      <c r="C58" s="9">
        <v>0</v>
      </c>
      <c r="D58" s="9">
        <v>29138604.34</v>
      </c>
      <c r="E58" s="9">
        <f t="shared" si="14"/>
        <v>29138604.34</v>
      </c>
      <c r="F58" s="9">
        <v>0</v>
      </c>
      <c r="G58" s="9">
        <v>0</v>
      </c>
      <c r="H58" s="9">
        <f t="shared" si="3"/>
        <v>29138604.34</v>
      </c>
    </row>
    <row r="59" spans="1:8">
      <c r="A59" s="46" t="s">
        <v>306</v>
      </c>
      <c r="B59" s="40" t="s">
        <v>112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307</v>
      </c>
      <c r="B60" s="40" t="s">
        <v>113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58" t="s">
        <v>114</v>
      </c>
      <c r="B62" s="73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308</v>
      </c>
      <c r="B63" s="40" t="s">
        <v>115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309</v>
      </c>
      <c r="B64" s="40" t="s">
        <v>116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310</v>
      </c>
      <c r="B65" s="40" t="s">
        <v>117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311</v>
      </c>
      <c r="B66" s="40" t="s">
        <v>118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312</v>
      </c>
      <c r="B67" s="40" t="s">
        <v>119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313</v>
      </c>
      <c r="B68" s="40" t="s">
        <v>120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314</v>
      </c>
      <c r="B69" s="40" t="s">
        <v>121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315</v>
      </c>
      <c r="B70" s="40" t="s">
        <v>122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316</v>
      </c>
      <c r="B71" s="40" t="s">
        <v>123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58" t="s">
        <v>124</v>
      </c>
      <c r="B73" s="73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317</v>
      </c>
      <c r="B74" s="40" t="s">
        <v>125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318</v>
      </c>
      <c r="B75" s="48" t="s">
        <v>126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319</v>
      </c>
      <c r="B76" s="40" t="s">
        <v>127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320</v>
      </c>
      <c r="B77" s="40" t="s">
        <v>128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58" t="s">
        <v>83</v>
      </c>
      <c r="B79" s="73"/>
      <c r="C79" s="8">
        <f>C5+C42</f>
        <v>11345491.279999999</v>
      </c>
      <c r="D79" s="8">
        <f t="shared" ref="D79:H79" si="20">D5+D42</f>
        <v>36518650.140000001</v>
      </c>
      <c r="E79" s="8">
        <f t="shared" si="20"/>
        <v>47864141.420000002</v>
      </c>
      <c r="F79" s="8">
        <f t="shared" si="20"/>
        <v>1949625</v>
      </c>
      <c r="G79" s="8">
        <f t="shared" si="20"/>
        <v>1934418.38</v>
      </c>
      <c r="H79" s="8">
        <f t="shared" si="20"/>
        <v>45914516.420000002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  <row r="83" spans="2:8">
      <c r="B83" s="93"/>
      <c r="F83" s="93"/>
      <c r="G83" s="93"/>
      <c r="H83" s="93"/>
    </row>
    <row r="84" spans="2:8" ht="33.75">
      <c r="B84" s="94" t="s">
        <v>327</v>
      </c>
      <c r="C84" s="95"/>
      <c r="D84" s="95"/>
      <c r="E84" s="95"/>
      <c r="F84" s="91" t="s">
        <v>328</v>
      </c>
      <c r="G84" s="92"/>
      <c r="H84" s="92"/>
    </row>
  </sheetData>
  <mergeCells count="16">
    <mergeCell ref="F84:H84"/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tabSelected="1" workbookViewId="0">
      <selection activeCell="K25" sqref="K25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331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130</v>
      </c>
      <c r="F3" s="14" t="s">
        <v>86</v>
      </c>
      <c r="G3" s="26" t="s">
        <v>7</v>
      </c>
    </row>
    <row r="4" spans="1:7">
      <c r="A4" s="27" t="s">
        <v>131</v>
      </c>
      <c r="B4" s="28">
        <f>B5+B6+B7+B10+B11+B14</f>
        <v>8939012.75</v>
      </c>
      <c r="C4" s="28">
        <f t="shared" ref="C4:G4" si="0">C5+C6+C7+C10+C11+C14</f>
        <v>0</v>
      </c>
      <c r="D4" s="28">
        <f t="shared" si="0"/>
        <v>8939012.75</v>
      </c>
      <c r="E4" s="28">
        <f t="shared" si="0"/>
        <v>1840269.97</v>
      </c>
      <c r="F4" s="28">
        <f t="shared" si="0"/>
        <v>1840269.97</v>
      </c>
      <c r="G4" s="28">
        <f t="shared" si="0"/>
        <v>7098742.7800000003</v>
      </c>
    </row>
    <row r="5" spans="1:7">
      <c r="A5" s="29" t="s">
        <v>132</v>
      </c>
      <c r="B5" s="9">
        <v>8939012.75</v>
      </c>
      <c r="C5" s="9">
        <v>0</v>
      </c>
      <c r="D5" s="8">
        <f>B5+C5</f>
        <v>8939012.75</v>
      </c>
      <c r="E5" s="9">
        <v>1840269.97</v>
      </c>
      <c r="F5" s="9">
        <v>1840269.97</v>
      </c>
      <c r="G5" s="8">
        <f>D5-E5</f>
        <v>7098742.7800000003</v>
      </c>
    </row>
    <row r="6" spans="1:7">
      <c r="A6" s="29" t="s">
        <v>133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134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135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136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137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138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139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140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141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142</v>
      </c>
      <c r="B16" s="8">
        <f>B17+B18+B19+B22+B23+B26</f>
        <v>0</v>
      </c>
      <c r="C16" s="8">
        <f t="shared" ref="C16:G16" si="6">C17+C18+C19+C22+C23+C26</f>
        <v>0</v>
      </c>
      <c r="D16" s="8">
        <f t="shared" si="6"/>
        <v>0</v>
      </c>
      <c r="E16" s="8">
        <f t="shared" si="6"/>
        <v>0</v>
      </c>
      <c r="F16" s="8">
        <f t="shared" si="6"/>
        <v>0</v>
      </c>
      <c r="G16" s="8">
        <f t="shared" si="6"/>
        <v>0</v>
      </c>
    </row>
    <row r="17" spans="1:7">
      <c r="A17" s="29" t="s">
        <v>132</v>
      </c>
      <c r="B17" s="9">
        <v>0</v>
      </c>
      <c r="C17" s="9">
        <v>0</v>
      </c>
      <c r="D17" s="8">
        <f t="shared" ref="D17:D18" si="7">B17+C17</f>
        <v>0</v>
      </c>
      <c r="E17" s="9">
        <v>0</v>
      </c>
      <c r="F17" s="9">
        <v>0</v>
      </c>
      <c r="G17" s="8">
        <f t="shared" ref="G17:G26" si="8">D17-E17</f>
        <v>0</v>
      </c>
    </row>
    <row r="18" spans="1:7">
      <c r="A18" s="29" t="s">
        <v>133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134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135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136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137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138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139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140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141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143</v>
      </c>
      <c r="B27" s="8">
        <f>B4+B16</f>
        <v>8939012.75</v>
      </c>
      <c r="C27" s="8">
        <f t="shared" ref="C27:G27" si="13">C4+C16</f>
        <v>0</v>
      </c>
      <c r="D27" s="8">
        <f t="shared" si="13"/>
        <v>8939012.75</v>
      </c>
      <c r="E27" s="8">
        <f t="shared" si="13"/>
        <v>1840269.97</v>
      </c>
      <c r="F27" s="8">
        <f t="shared" si="13"/>
        <v>1840269.97</v>
      </c>
      <c r="G27" s="8">
        <f t="shared" si="13"/>
        <v>7098742.7800000003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  <row r="31" spans="1:7">
      <c r="A31" s="93"/>
      <c r="E31" s="93"/>
      <c r="F31" s="93"/>
      <c r="G31" s="93"/>
    </row>
    <row r="32" spans="1:7" ht="33.75">
      <c r="A32" s="94" t="s">
        <v>327</v>
      </c>
      <c r="B32" s="90"/>
      <c r="C32" s="90"/>
      <c r="D32" s="90"/>
      <c r="E32" s="91" t="s">
        <v>328</v>
      </c>
      <c r="F32" s="92"/>
      <c r="G32" s="92"/>
    </row>
  </sheetData>
  <mergeCells count="3">
    <mergeCell ref="A1:G1"/>
    <mergeCell ref="B2:F2"/>
    <mergeCell ref="E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UTLB</cp:lastModifiedBy>
  <cp:lastPrinted>2017-04-18T18:51:15Z</cp:lastPrinted>
  <dcterms:created xsi:type="dcterms:W3CDTF">2017-01-11T17:22:36Z</dcterms:created>
  <dcterms:modified xsi:type="dcterms:W3CDTF">2018-04-17T20:54:28Z</dcterms:modified>
</cp:coreProperties>
</file>