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LB\OneDrive - Universidad Tecnológica Laja Bajío\UTLB HOME OFFICE\UTLB 2023\ESTADOS FINANCIEROS 2023\ASEG\4TO TRIMESTRE\"/>
    </mc:Choice>
  </mc:AlternateContent>
  <bookViews>
    <workbookView xWindow="-120" yWindow="-120" windowWidth="28110" windowHeight="16440" tabRatio="885"/>
  </bookViews>
  <sheets>
    <sheet name="COG" sheetId="6" r:id="rId1"/>
    <sheet name="CTG" sheetId="8" r:id="rId2"/>
    <sheet name="CA" sheetId="4" r:id="rId3"/>
    <sheet name="CFG" sheetId="10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0" l="1"/>
  <c r="C36" i="10"/>
  <c r="D36" i="10"/>
  <c r="E36" i="10"/>
  <c r="F36" i="10"/>
  <c r="G36" i="10"/>
  <c r="F42" i="10" l="1"/>
  <c r="B42" i="10"/>
  <c r="C42" i="10"/>
  <c r="G42" i="10"/>
  <c r="D42" i="10"/>
  <c r="E42" i="10"/>
  <c r="F39" i="4"/>
  <c r="E39" i="4"/>
  <c r="C39" i="4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F10" i="8" l="1"/>
  <c r="E10" i="8"/>
  <c r="C10" i="8"/>
  <c r="B10" i="8"/>
  <c r="F77" i="6" l="1"/>
  <c r="B77" i="6"/>
  <c r="C77" i="6"/>
  <c r="E77" i="6"/>
  <c r="D10" i="8"/>
  <c r="G10" i="8"/>
  <c r="D77" i="6" l="1"/>
  <c r="G77" i="6"/>
</calcChain>
</file>

<file path=xl/sharedStrings.xml><?xml version="1.0" encoding="utf-8"?>
<sst xmlns="http://schemas.openxmlformats.org/spreadsheetml/2006/main" count="233" uniqueCount="150">
  <si>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</si>
  <si>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</si>
  <si>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</si>
  <si>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</si>
  <si>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</si>
  <si>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</si>
  <si>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</si>
  <si>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</si>
  <si>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</si>
  <si>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</si>
  <si>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</si>
  <si>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</si>
  <si>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</si>
  <si>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</si>
  <si>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</si>
  <si>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</si>
  <si>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</si>
  <si>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</si>
  <si>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</si>
  <si>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</si>
  <si>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</si>
  <si>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</si>
  <si>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</si>
  <si>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</si>
  <si>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</si>
  <si>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</si>
  <si>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</si>
  <si>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</si>
  <si>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</si>
  <si>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</si>
  <si>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</si>
  <si>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</si>
  <si>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</si>
  <si>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</si>
  <si>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</si>
  <si>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</si>
  <si>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</si>
  <si>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</si>
  <si>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</si>
  <si>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</si>
  <si>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</si>
  <si>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</si>
  <si>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</si>
  <si>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</si>
  <si>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</si>
  <si>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</si>
  <si>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</si>
  <si>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</si>
  <si>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</si>
  <si>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</si>
  <si>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</si>
  <si>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</si>
  <si>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</si>
  <si>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</si>
  <si>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</si>
  <si>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</si>
  <si>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</si>
  <si>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</si>
  <si>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</si>
  <si>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</si>
  <si>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</si>
  <si>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</si>
  <si>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</si>
  <si>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</si>
  <si>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</si>
  <si>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</si>
  <si>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</si>
  <si>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</si>
  <si>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</si>
  <si>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</si>
  <si>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</si>
  <si>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</si>
  <si>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</si>
  <si>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</si>
  <si>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</si>
  <si>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</si>
  <si>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</si>
  <si>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</si>
  <si>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</si>
  <si>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</si>
  <si>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</si>
  <si>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</si>
  <si>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</si>
  <si>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</si>
  <si>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</si>
  <si>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</si>
  <si>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</si>
  <si>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</si>
  <si>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</si>
  <si>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</si>
  <si>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</si>
  <si>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</si>
  <si>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</si>
  <si>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</si>
  <si>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</si>
  <si>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</si>
  <si>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</si>
  <si>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</si>
  <si>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</si>
  <si>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</si>
  <si>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</si>
  <si>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</si>
  <si>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</si>
  <si>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</si>
  <si>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</si>
  <si>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</si>
  <si>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</si>
  <si>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</si>
  <si>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</si>
  <si>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</si>
  <si>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</si>
  <si>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</si>
  <si>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</si>
  <si>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</si>
  <si>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</si>
  <si>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</si>
  <si>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</si>
  <si>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</si>
  <si>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</si>
  <si>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</si>
  <si>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</si>
  <si>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</si>
  <si>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</si>
  <si>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</si>
  <si>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</si>
  <si>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</si>
  <si>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</si>
  <si>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</si>
  <si>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211213059010000 RECTORÍA UTLB</t>
  </si>
  <si>
    <t>211213059020000 DEPTO DE CONTABILIDAD Y</t>
  </si>
  <si>
    <t>211213059030000 DEPARTAMENTO DE DIVISIÓN</t>
  </si>
  <si>
    <t>211213059040000 DEPTO DE PLANEACIÓN Y EV</t>
  </si>
  <si>
    <t>211213059060000 DEPARTAMENTO DE VINCULAC</t>
  </si>
  <si>
    <t>211213059070000 DEPARTAMENTO DE RECURSOS</t>
  </si>
  <si>
    <t>211213059080000 COORDINACIÓN DE RECURSOS</t>
  </si>
  <si>
    <t>Coordinación de la Politica de Gobierno</t>
  </si>
  <si>
    <t>UNIVERSIDAD TECNOLÓGICA LAJA BAJÍO
Estado Analítico del Ejercicio del Presupuesto de Egresos
Clasificación Funcional (Finalidad y Función)
Del 1 de Enero al 31 de Diciembre de 2023</t>
  </si>
  <si>
    <t>UNIVERSIDAD TECNOLÓGICA LAJA BAJÍO
Estado Analítico del Ejercicio del Presupuesto de Egresos
Clasificación Administrativa
Del 1 de Enero al 31 de Diciembre de 2023</t>
  </si>
  <si>
    <t>UNIVERSIDAD TECNOLÓGICA LAJA BAJÍO
Estado Analítico del Ejercicio del Presupuesto de Egresos
Clasificación Administrativa (Poderes)
Del 1 de Enero al 31 de Diciembre de 2023</t>
  </si>
  <si>
    <t>UNIVERSIDAD TECNOLÓGICA LAJA BAJÍO
Estado Analítico del Ejercicio del Presupuesto de Egresos
Clasificación Administrativa (Sector Paraestatal)
Del 1 de Enero al 31 de Diciembre de 2023</t>
  </si>
  <si>
    <t>UNIVERSIDAD TECNOLÓGICA LAJA BAJÍO
Estado Analítico del Ejercicio del Presupuesto de Egresos
Clasificación Económica (por Tipo de Gasto)
Del 1 de Enero al 31 de Diciembre de 2023</t>
  </si>
  <si>
    <t xml:space="preserve">
Estado Analítico del Ejercicio del Presupuesto de Egresos
Clasificación por Objeto del Gasto (Capítulo y Concepto)
Del 1 de Enero al 30 de Septiembre de 2023</t>
  </si>
  <si>
    <t xml:space="preserve">                        ____________________________________                                                                                                       </t>
  </si>
  <si>
    <t>___________________________________</t>
  </si>
  <si>
    <t xml:space="preserve">                                DR. CARLOS MENDIOLA AMADOR </t>
  </si>
  <si>
    <t xml:space="preserve">   CP. BLANCA MARÍA MARTINEZ ARROYO</t>
  </si>
  <si>
    <t xml:space="preserve">                                ENCARGADO DE LA RECTORIA DE</t>
  </si>
  <si>
    <t xml:space="preserve">        JEFE DE DEPARTAMENTO DE </t>
  </si>
  <si>
    <t xml:space="preserve">                        LA UNIVERSIDAD TECNOLÓGICA LAJA BAJÍO</t>
  </si>
  <si>
    <t xml:space="preserve">         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</si>
</sst>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3" fillId="0" borderId="5" xfId="0" applyFont="1" applyBorder="1"/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4" fontId="3" fillId="0" borderId="10" xfId="0" applyNumberFormat="1" applyFont="1" applyBorder="1" applyProtection="1">
      <protection locked="0"/>
    </xf>
    <xf numFmtId="0" fontId="7" fillId="0" borderId="8" xfId="0" applyFont="1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10" fillId="2" borderId="13" xfId="0" applyFont="1" applyFill="1" applyBorder="1" applyAlignment="1" applyProtection="1">
      <alignment horizontal="center" wrapText="1"/>
      <protection locked="0"/>
    </xf>
    <xf numFmtId="0" fontId="10" fillId="2" borderId="14" xfId="0" applyFont="1" applyFill="1" applyBorder="1" applyAlignment="1" applyProtection="1">
      <alignment horizontal="center" wrapText="1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1" fillId="0" borderId="0" xfId="16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4" xfId="16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topLeftCell="A58" workbookViewId="0">
      <selection activeCell="E82" sqref="E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4" t="s">
        <v>141</v>
      </c>
      <c r="B1" s="44"/>
      <c r="C1" s="44"/>
      <c r="D1" s="44"/>
      <c r="E1" s="44"/>
      <c r="F1" s="44"/>
      <c r="G1" s="45"/>
    </row>
    <row r="2" spans="1:8" x14ac:dyDescent="0.2">
      <c r="A2" s="38"/>
      <c r="B2" s="32" t="s">
        <v>57</v>
      </c>
      <c r="C2" s="33"/>
      <c r="D2" s="33"/>
      <c r="E2" s="33"/>
      <c r="F2" s="34"/>
      <c r="G2" s="46" t="s">
        <v>56</v>
      </c>
    </row>
    <row r="3" spans="1:8" ht="24.95" customHeight="1" x14ac:dyDescent="0.2">
      <c r="A3" s="39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7"/>
    </row>
    <row r="4" spans="1:8" x14ac:dyDescent="0.2">
      <c r="A4" s="40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8" t="s">
        <v>58</v>
      </c>
      <c r="B5" s="13">
        <v>10119567.460000001</v>
      </c>
      <c r="C5" s="13">
        <v>1501313.23</v>
      </c>
      <c r="D5" s="13">
        <v>11620880.689999999</v>
      </c>
      <c r="E5" s="13">
        <v>10420202.77</v>
      </c>
      <c r="F5" s="13">
        <v>10420202.77</v>
      </c>
      <c r="G5" s="13">
        <v>1200677.92</v>
      </c>
    </row>
    <row r="6" spans="1:8" x14ac:dyDescent="0.2">
      <c r="A6" s="20" t="s">
        <v>62</v>
      </c>
      <c r="B6" s="5">
        <v>5070656.76</v>
      </c>
      <c r="C6" s="5">
        <v>-184647.12</v>
      </c>
      <c r="D6" s="5">
        <v>4886009.6399999997</v>
      </c>
      <c r="E6" s="5">
        <v>4885938.25</v>
      </c>
      <c r="F6" s="5">
        <v>4885938.25</v>
      </c>
      <c r="G6" s="5">
        <v>71.39</v>
      </c>
      <c r="H6" s="9">
        <v>1100</v>
      </c>
    </row>
    <row r="7" spans="1:8" x14ac:dyDescent="0.2">
      <c r="A7" s="20" t="s">
        <v>63</v>
      </c>
      <c r="B7" s="5">
        <v>2630330.7799999998</v>
      </c>
      <c r="C7" s="5">
        <v>444002.28</v>
      </c>
      <c r="D7" s="5">
        <v>3074333.06</v>
      </c>
      <c r="E7" s="5">
        <v>1988730</v>
      </c>
      <c r="F7" s="5">
        <v>1988730</v>
      </c>
      <c r="G7" s="5">
        <v>1085603.06</v>
      </c>
      <c r="H7" s="9">
        <v>1200</v>
      </c>
    </row>
    <row r="8" spans="1:8" x14ac:dyDescent="0.2">
      <c r="A8" s="20" t="s">
        <v>64</v>
      </c>
      <c r="B8" s="5">
        <v>917299.42</v>
      </c>
      <c r="C8" s="5">
        <v>-22536.55</v>
      </c>
      <c r="D8" s="5">
        <v>894762.87</v>
      </c>
      <c r="E8" s="5">
        <v>894762.84</v>
      </c>
      <c r="F8" s="5">
        <v>894762.84</v>
      </c>
      <c r="G8" s="5">
        <v>0.03</v>
      </c>
      <c r="H8" s="9">
        <v>1300</v>
      </c>
    </row>
    <row r="9" spans="1:8" x14ac:dyDescent="0.2">
      <c r="A9" s="20" t="s">
        <v>33</v>
      </c>
      <c r="B9" s="5">
        <v>1501280.5</v>
      </c>
      <c r="C9" s="5">
        <v>7319.41</v>
      </c>
      <c r="D9" s="5">
        <v>1508599.91</v>
      </c>
      <c r="E9" s="5">
        <v>1506490.17</v>
      </c>
      <c r="F9" s="5">
        <v>1506490.17</v>
      </c>
      <c r="G9" s="5">
        <v>2109.7399999999998</v>
      </c>
      <c r="H9" s="9">
        <v>1400</v>
      </c>
    </row>
    <row r="10" spans="1:8" x14ac:dyDescent="0.2">
      <c r="A10" s="20" t="s">
        <v>65</v>
      </c>
      <c r="B10" s="5">
        <v>0</v>
      </c>
      <c r="C10" s="5">
        <v>1257175.21</v>
      </c>
      <c r="D10" s="5">
        <v>1257175.21</v>
      </c>
      <c r="E10" s="5">
        <v>1144281.51</v>
      </c>
      <c r="F10" s="5">
        <v>1144281.51</v>
      </c>
      <c r="G10" s="5">
        <v>112893.7</v>
      </c>
      <c r="H10" s="9">
        <v>1500</v>
      </c>
    </row>
    <row r="11" spans="1:8" x14ac:dyDescent="0.2">
      <c r="A11" s="20" t="s">
        <v>34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9">
        <v>1600</v>
      </c>
    </row>
    <row r="12" spans="1:8" x14ac:dyDescent="0.2">
      <c r="A12" s="20" t="s">
        <v>66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9">
        <v>1700</v>
      </c>
    </row>
    <row r="13" spans="1:8" x14ac:dyDescent="0.2">
      <c r="A13" s="18" t="s">
        <v>122</v>
      </c>
      <c r="B13" s="14">
        <v>572000</v>
      </c>
      <c r="C13" s="14">
        <v>54666.69</v>
      </c>
      <c r="D13" s="14">
        <v>626666.68999999994</v>
      </c>
      <c r="E13" s="14">
        <v>549937.42000000004</v>
      </c>
      <c r="F13" s="14">
        <v>549937.42000000004</v>
      </c>
      <c r="G13" s="14">
        <v>76729.27</v>
      </c>
      <c r="H13" s="19">
        <v>0</v>
      </c>
    </row>
    <row r="14" spans="1:8" x14ac:dyDescent="0.2">
      <c r="A14" s="20" t="s">
        <v>67</v>
      </c>
      <c r="B14" s="5">
        <v>245000</v>
      </c>
      <c r="C14" s="5">
        <v>48191.06</v>
      </c>
      <c r="D14" s="5">
        <v>293191.06</v>
      </c>
      <c r="E14" s="5">
        <v>287180.56</v>
      </c>
      <c r="F14" s="5">
        <v>287180.56</v>
      </c>
      <c r="G14" s="5">
        <v>6010.5</v>
      </c>
      <c r="H14" s="9">
        <v>2100</v>
      </c>
    </row>
    <row r="15" spans="1:8" x14ac:dyDescent="0.2">
      <c r="A15" s="20" t="s">
        <v>68</v>
      </c>
      <c r="B15" s="5">
        <v>46000</v>
      </c>
      <c r="C15" s="5">
        <v>8560.32</v>
      </c>
      <c r="D15" s="5">
        <v>54560.32</v>
      </c>
      <c r="E15" s="5">
        <v>42962.83</v>
      </c>
      <c r="F15" s="5">
        <v>42962.83</v>
      </c>
      <c r="G15" s="5">
        <v>11597.49</v>
      </c>
      <c r="H15" s="9">
        <v>2200</v>
      </c>
    </row>
    <row r="16" spans="1:8" x14ac:dyDescent="0.2">
      <c r="A16" s="20" t="s">
        <v>69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9">
        <v>2300</v>
      </c>
    </row>
    <row r="17" spans="1:8" x14ac:dyDescent="0.2">
      <c r="A17" s="20" t="s">
        <v>70</v>
      </c>
      <c r="B17" s="5">
        <v>7000</v>
      </c>
      <c r="C17" s="5">
        <v>-4531</v>
      </c>
      <c r="D17" s="5">
        <v>2469</v>
      </c>
      <c r="E17" s="5">
        <v>2469</v>
      </c>
      <c r="F17" s="5">
        <v>2469</v>
      </c>
      <c r="G17" s="5">
        <v>0</v>
      </c>
      <c r="H17" s="9">
        <v>2400</v>
      </c>
    </row>
    <row r="18" spans="1:8" x14ac:dyDescent="0.2">
      <c r="A18" s="20" t="s">
        <v>71</v>
      </c>
      <c r="B18" s="5">
        <v>4000</v>
      </c>
      <c r="C18" s="5">
        <v>0</v>
      </c>
      <c r="D18" s="5">
        <v>4000</v>
      </c>
      <c r="E18" s="5">
        <v>3999.68</v>
      </c>
      <c r="F18" s="5">
        <v>3999.68</v>
      </c>
      <c r="G18" s="5">
        <v>0.32</v>
      </c>
      <c r="H18" s="9">
        <v>2500</v>
      </c>
    </row>
    <row r="19" spans="1:8" x14ac:dyDescent="0.2">
      <c r="A19" s="20" t="s">
        <v>72</v>
      </c>
      <c r="B19" s="5">
        <v>150000</v>
      </c>
      <c r="C19" s="5">
        <v>48946.31</v>
      </c>
      <c r="D19" s="5">
        <v>198946.31</v>
      </c>
      <c r="E19" s="5">
        <v>152124.37</v>
      </c>
      <c r="F19" s="5">
        <v>152124.37</v>
      </c>
      <c r="G19" s="5">
        <v>46821.94</v>
      </c>
      <c r="H19" s="9">
        <v>2600</v>
      </c>
    </row>
    <row r="20" spans="1:8" x14ac:dyDescent="0.2">
      <c r="A20" s="20" t="s">
        <v>73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9">
        <v>2700</v>
      </c>
    </row>
    <row r="21" spans="1:8" x14ac:dyDescent="0.2">
      <c r="A21" s="20" t="s">
        <v>74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9">
        <v>2800</v>
      </c>
    </row>
    <row r="22" spans="1:8" x14ac:dyDescent="0.2">
      <c r="A22" s="20" t="s">
        <v>75</v>
      </c>
      <c r="B22" s="5">
        <v>120000</v>
      </c>
      <c r="C22" s="5">
        <v>-46500</v>
      </c>
      <c r="D22" s="5">
        <v>73500</v>
      </c>
      <c r="E22" s="5">
        <v>61200.98</v>
      </c>
      <c r="F22" s="5">
        <v>61200.98</v>
      </c>
      <c r="G22" s="5">
        <v>12299.02</v>
      </c>
      <c r="H22" s="9">
        <v>2900</v>
      </c>
    </row>
    <row r="23" spans="1:8" x14ac:dyDescent="0.2">
      <c r="A23" s="18" t="s">
        <v>59</v>
      </c>
      <c r="B23" s="14">
        <v>4296484.59</v>
      </c>
      <c r="C23" s="14">
        <v>436488.16</v>
      </c>
      <c r="D23" s="14">
        <v>4732972.75</v>
      </c>
      <c r="E23" s="14">
        <v>4395598.59</v>
      </c>
      <c r="F23" s="14">
        <v>4323930.3499999996</v>
      </c>
      <c r="G23" s="14">
        <v>337374.16</v>
      </c>
      <c r="H23" s="19">
        <v>0</v>
      </c>
    </row>
    <row r="24" spans="1:8" x14ac:dyDescent="0.2">
      <c r="A24" s="20" t="s">
        <v>76</v>
      </c>
      <c r="B24" s="5">
        <v>436000</v>
      </c>
      <c r="C24" s="5">
        <v>45257.54</v>
      </c>
      <c r="D24" s="5">
        <v>481257.54</v>
      </c>
      <c r="E24" s="5">
        <v>434301.09</v>
      </c>
      <c r="F24" s="5">
        <v>434301.09</v>
      </c>
      <c r="G24" s="5">
        <v>46956.45</v>
      </c>
      <c r="H24" s="9">
        <v>3100</v>
      </c>
    </row>
    <row r="25" spans="1:8" x14ac:dyDescent="0.2">
      <c r="A25" s="20" t="s">
        <v>77</v>
      </c>
      <c r="B25" s="5">
        <v>492606</v>
      </c>
      <c r="C25" s="5">
        <v>-282077.69</v>
      </c>
      <c r="D25" s="5">
        <v>210528.31</v>
      </c>
      <c r="E25" s="5">
        <v>180927.31</v>
      </c>
      <c r="F25" s="5">
        <v>121725.31</v>
      </c>
      <c r="G25" s="5">
        <v>29601</v>
      </c>
      <c r="H25" s="9">
        <v>3200</v>
      </c>
    </row>
    <row r="26" spans="1:8" x14ac:dyDescent="0.2">
      <c r="A26" s="20" t="s">
        <v>78</v>
      </c>
      <c r="B26" s="5">
        <v>1147207</v>
      </c>
      <c r="C26" s="5">
        <v>-121212.21</v>
      </c>
      <c r="D26" s="5">
        <v>1025994.79</v>
      </c>
      <c r="E26" s="5">
        <v>1001336.62</v>
      </c>
      <c r="F26" s="5">
        <v>1001336.62</v>
      </c>
      <c r="G26" s="5">
        <v>24658.17</v>
      </c>
      <c r="H26" s="9">
        <v>3300</v>
      </c>
    </row>
    <row r="27" spans="1:8" x14ac:dyDescent="0.2">
      <c r="A27" s="20" t="s">
        <v>79</v>
      </c>
      <c r="B27" s="5">
        <v>110017.05</v>
      </c>
      <c r="C27" s="5">
        <v>17190.830000000002</v>
      </c>
      <c r="D27" s="5">
        <v>127207.88</v>
      </c>
      <c r="E27" s="5">
        <v>125685.75</v>
      </c>
      <c r="F27" s="5">
        <v>125685.75</v>
      </c>
      <c r="G27" s="5">
        <v>1522.13</v>
      </c>
      <c r="H27" s="9">
        <v>3400</v>
      </c>
    </row>
    <row r="28" spans="1:8" x14ac:dyDescent="0.2">
      <c r="A28" s="20" t="s">
        <v>80</v>
      </c>
      <c r="B28" s="5">
        <v>1199487.54</v>
      </c>
      <c r="C28" s="5">
        <v>162252.04</v>
      </c>
      <c r="D28" s="5">
        <v>1361739.58</v>
      </c>
      <c r="E28" s="5">
        <v>1236737.75</v>
      </c>
      <c r="F28" s="5">
        <v>1235503.51</v>
      </c>
      <c r="G28" s="5">
        <v>125001.83</v>
      </c>
      <c r="H28" s="9">
        <v>3500</v>
      </c>
    </row>
    <row r="29" spans="1:8" x14ac:dyDescent="0.2">
      <c r="A29" s="20" t="s">
        <v>81</v>
      </c>
      <c r="B29" s="5">
        <v>150000</v>
      </c>
      <c r="C29" s="5">
        <v>-12842.44</v>
      </c>
      <c r="D29" s="5">
        <v>137157.56</v>
      </c>
      <c r="E29" s="5">
        <v>137157.56</v>
      </c>
      <c r="F29" s="5">
        <v>137157.56</v>
      </c>
      <c r="G29" s="5">
        <v>0</v>
      </c>
      <c r="H29" s="9">
        <v>3600</v>
      </c>
    </row>
    <row r="30" spans="1:8" x14ac:dyDescent="0.2">
      <c r="A30" s="20" t="s">
        <v>82</v>
      </c>
      <c r="B30" s="5">
        <v>28000</v>
      </c>
      <c r="C30" s="5">
        <v>37544.29</v>
      </c>
      <c r="D30" s="5">
        <v>65544.289999999994</v>
      </c>
      <c r="E30" s="5">
        <v>55197.19</v>
      </c>
      <c r="F30" s="5">
        <v>53797.19</v>
      </c>
      <c r="G30" s="5">
        <v>10347.1</v>
      </c>
      <c r="H30" s="9">
        <v>3700</v>
      </c>
    </row>
    <row r="31" spans="1:8" x14ac:dyDescent="0.2">
      <c r="A31" s="20" t="s">
        <v>83</v>
      </c>
      <c r="B31" s="5">
        <v>140100</v>
      </c>
      <c r="C31" s="5">
        <v>-81013.75</v>
      </c>
      <c r="D31" s="5">
        <v>59086.25</v>
      </c>
      <c r="E31" s="5">
        <v>59086.25</v>
      </c>
      <c r="F31" s="5">
        <v>49254.25</v>
      </c>
      <c r="G31" s="5">
        <v>0</v>
      </c>
      <c r="H31" s="9">
        <v>3800</v>
      </c>
    </row>
    <row r="32" spans="1:8" x14ac:dyDescent="0.2">
      <c r="A32" s="20" t="s">
        <v>18</v>
      </c>
      <c r="B32" s="5">
        <v>593067</v>
      </c>
      <c r="C32" s="5">
        <v>671389.55</v>
      </c>
      <c r="D32" s="5">
        <v>1264456.55</v>
      </c>
      <c r="E32" s="5">
        <v>1165169.07</v>
      </c>
      <c r="F32" s="5">
        <v>1165169.07</v>
      </c>
      <c r="G32" s="5">
        <v>99287.48</v>
      </c>
      <c r="H32" s="9">
        <v>3900</v>
      </c>
    </row>
    <row r="33" spans="1:8" x14ac:dyDescent="0.2">
      <c r="A33" s="18" t="s">
        <v>123</v>
      </c>
      <c r="B33" s="14">
        <v>247916</v>
      </c>
      <c r="C33" s="14">
        <v>-90072.75</v>
      </c>
      <c r="D33" s="14">
        <v>157843.25</v>
      </c>
      <c r="E33" s="14">
        <v>147843.25</v>
      </c>
      <c r="F33" s="14">
        <v>147843.25</v>
      </c>
      <c r="G33" s="14">
        <v>10000</v>
      </c>
      <c r="H33" s="19">
        <v>0</v>
      </c>
    </row>
    <row r="34" spans="1:8" x14ac:dyDescent="0.2">
      <c r="A34" s="20" t="s">
        <v>84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9">
        <v>4100</v>
      </c>
    </row>
    <row r="35" spans="1:8" x14ac:dyDescent="0.2">
      <c r="A35" s="20" t="s">
        <v>85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9">
        <v>4200</v>
      </c>
    </row>
    <row r="36" spans="1:8" x14ac:dyDescent="0.2">
      <c r="A36" s="20" t="s">
        <v>86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9">
        <v>4300</v>
      </c>
    </row>
    <row r="37" spans="1:8" x14ac:dyDescent="0.2">
      <c r="A37" s="20" t="s">
        <v>87</v>
      </c>
      <c r="B37" s="5">
        <v>247916</v>
      </c>
      <c r="C37" s="5">
        <v>-90072.75</v>
      </c>
      <c r="D37" s="5">
        <v>157843.25</v>
      </c>
      <c r="E37" s="5">
        <v>147843.25</v>
      </c>
      <c r="F37" s="5">
        <v>147843.25</v>
      </c>
      <c r="G37" s="5">
        <v>10000</v>
      </c>
      <c r="H37" s="9">
        <v>4400</v>
      </c>
    </row>
    <row r="38" spans="1:8" x14ac:dyDescent="0.2">
      <c r="A38" s="20" t="s">
        <v>39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9">
        <v>4500</v>
      </c>
    </row>
    <row r="39" spans="1:8" x14ac:dyDescent="0.2">
      <c r="A39" s="20" t="s">
        <v>88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9">
        <v>4600</v>
      </c>
    </row>
    <row r="40" spans="1:8" x14ac:dyDescent="0.2">
      <c r="A40" s="20" t="s">
        <v>89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9">
        <v>4700</v>
      </c>
    </row>
    <row r="41" spans="1:8" x14ac:dyDescent="0.2">
      <c r="A41" s="20" t="s">
        <v>35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9">
        <v>4800</v>
      </c>
    </row>
    <row r="42" spans="1:8" x14ac:dyDescent="0.2">
      <c r="A42" s="20" t="s">
        <v>90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9">
        <v>4900</v>
      </c>
    </row>
    <row r="43" spans="1:8" x14ac:dyDescent="0.2">
      <c r="A43" s="18" t="s">
        <v>124</v>
      </c>
      <c r="B43" s="14">
        <v>560000</v>
      </c>
      <c r="C43" s="14">
        <v>-560000</v>
      </c>
      <c r="D43" s="14">
        <v>0</v>
      </c>
      <c r="E43" s="14">
        <v>0</v>
      </c>
      <c r="F43" s="14">
        <v>0</v>
      </c>
      <c r="G43" s="14">
        <v>0</v>
      </c>
      <c r="H43" s="19">
        <v>0</v>
      </c>
    </row>
    <row r="44" spans="1:8" x14ac:dyDescent="0.2">
      <c r="A44" s="4" t="s">
        <v>91</v>
      </c>
      <c r="B44" s="5">
        <v>530000</v>
      </c>
      <c r="C44" s="5">
        <v>-530000</v>
      </c>
      <c r="D44" s="5">
        <v>0</v>
      </c>
      <c r="E44" s="5">
        <v>0</v>
      </c>
      <c r="F44" s="5">
        <v>0</v>
      </c>
      <c r="G44" s="5">
        <v>0</v>
      </c>
      <c r="H44" s="9">
        <v>5100</v>
      </c>
    </row>
    <row r="45" spans="1:8" x14ac:dyDescent="0.2">
      <c r="A45" s="20" t="s">
        <v>92</v>
      </c>
      <c r="B45" s="5">
        <v>30000</v>
      </c>
      <c r="C45" s="5">
        <v>-30000</v>
      </c>
      <c r="D45" s="5">
        <v>0</v>
      </c>
      <c r="E45" s="5">
        <v>0</v>
      </c>
      <c r="F45" s="5">
        <v>0</v>
      </c>
      <c r="G45" s="5">
        <v>0</v>
      </c>
      <c r="H45" s="9">
        <v>5200</v>
      </c>
    </row>
    <row r="46" spans="1:8" x14ac:dyDescent="0.2">
      <c r="A46" s="20" t="s">
        <v>93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9">
        <v>5300</v>
      </c>
    </row>
    <row r="47" spans="1:8" x14ac:dyDescent="0.2">
      <c r="A47" s="20" t="s">
        <v>94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9">
        <v>5400</v>
      </c>
    </row>
    <row r="48" spans="1:8" x14ac:dyDescent="0.2">
      <c r="A48" s="20" t="s">
        <v>95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9">
        <v>5500</v>
      </c>
    </row>
    <row r="49" spans="1:8" x14ac:dyDescent="0.2">
      <c r="A49" s="20" t="s">
        <v>96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9">
        <v>5600</v>
      </c>
    </row>
    <row r="50" spans="1:8" x14ac:dyDescent="0.2">
      <c r="A50" s="20" t="s">
        <v>97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9">
        <v>5700</v>
      </c>
    </row>
    <row r="51" spans="1:8" x14ac:dyDescent="0.2">
      <c r="A51" s="20" t="s">
        <v>98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9">
        <v>5800</v>
      </c>
    </row>
    <row r="52" spans="1:8" x14ac:dyDescent="0.2">
      <c r="A52" s="20" t="s">
        <v>99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9">
        <v>5900</v>
      </c>
    </row>
    <row r="53" spans="1:8" x14ac:dyDescent="0.2">
      <c r="A53" s="18" t="s">
        <v>60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9">
        <v>0</v>
      </c>
    </row>
    <row r="54" spans="1:8" x14ac:dyDescent="0.2">
      <c r="A54" s="20" t="s">
        <v>100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9">
        <v>6100</v>
      </c>
    </row>
    <row r="55" spans="1:8" x14ac:dyDescent="0.2">
      <c r="A55" s="20" t="s">
        <v>101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9">
        <v>6200</v>
      </c>
    </row>
    <row r="56" spans="1:8" x14ac:dyDescent="0.2">
      <c r="A56" s="20" t="s">
        <v>102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9">
        <v>6300</v>
      </c>
    </row>
    <row r="57" spans="1:8" x14ac:dyDescent="0.2">
      <c r="A57" s="18" t="s">
        <v>125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9">
        <v>0</v>
      </c>
    </row>
    <row r="58" spans="1:8" x14ac:dyDescent="0.2">
      <c r="A58" s="20" t="s">
        <v>103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9">
        <v>7100</v>
      </c>
    </row>
    <row r="59" spans="1:8" x14ac:dyDescent="0.2">
      <c r="A59" s="20" t="s">
        <v>104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9">
        <v>7200</v>
      </c>
    </row>
    <row r="60" spans="1:8" x14ac:dyDescent="0.2">
      <c r="A60" s="20" t="s">
        <v>105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9">
        <v>7300</v>
      </c>
    </row>
    <row r="61" spans="1:8" x14ac:dyDescent="0.2">
      <c r="A61" s="20" t="s">
        <v>106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9">
        <v>7400</v>
      </c>
    </row>
    <row r="62" spans="1:8" x14ac:dyDescent="0.2">
      <c r="A62" s="20" t="s">
        <v>107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9">
        <v>7500</v>
      </c>
    </row>
    <row r="63" spans="1:8" x14ac:dyDescent="0.2">
      <c r="A63" s="20" t="s">
        <v>108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9">
        <v>7600</v>
      </c>
    </row>
    <row r="64" spans="1:8" x14ac:dyDescent="0.2">
      <c r="A64" s="20" t="s">
        <v>109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9">
        <v>7900</v>
      </c>
    </row>
    <row r="65" spans="1:8" x14ac:dyDescent="0.2">
      <c r="A65" s="18" t="s">
        <v>126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9">
        <v>0</v>
      </c>
    </row>
    <row r="66" spans="1:8" x14ac:dyDescent="0.2">
      <c r="A66" s="20" t="s">
        <v>36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9">
        <v>8100</v>
      </c>
    </row>
    <row r="67" spans="1:8" x14ac:dyDescent="0.2">
      <c r="A67" s="20" t="s">
        <v>37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9">
        <v>8300</v>
      </c>
    </row>
    <row r="68" spans="1:8" x14ac:dyDescent="0.2">
      <c r="A68" s="20" t="s">
        <v>38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9">
        <v>8500</v>
      </c>
    </row>
    <row r="69" spans="1:8" x14ac:dyDescent="0.2">
      <c r="A69" s="18" t="s">
        <v>61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9">
        <v>0</v>
      </c>
    </row>
    <row r="70" spans="1:8" x14ac:dyDescent="0.2">
      <c r="A70" s="20" t="s">
        <v>110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9">
        <v>9100</v>
      </c>
    </row>
    <row r="71" spans="1:8" x14ac:dyDescent="0.2">
      <c r="A71" s="20" t="s">
        <v>111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9">
        <v>9200</v>
      </c>
    </row>
    <row r="72" spans="1:8" x14ac:dyDescent="0.2">
      <c r="A72" s="20" t="s">
        <v>112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9">
        <v>9300</v>
      </c>
    </row>
    <row r="73" spans="1:8" x14ac:dyDescent="0.2">
      <c r="A73" s="20" t="s">
        <v>113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9">
        <v>9400</v>
      </c>
    </row>
    <row r="74" spans="1:8" x14ac:dyDescent="0.2">
      <c r="A74" s="20" t="s">
        <v>114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9">
        <v>9500</v>
      </c>
    </row>
    <row r="75" spans="1:8" x14ac:dyDescent="0.2">
      <c r="A75" s="20" t="s">
        <v>115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9">
        <v>9900</v>
      </c>
    </row>
    <row r="77" spans="1:8" x14ac:dyDescent="0.2">
      <c r="A77" s="10" t="s">
        <v>50</v>
      </c>
      <c r="B77" s="16">
        <f t="shared" ref="B77:G77" si="0">SUM(B5+B13+B23+B33+B43+B53+B57+B65+B69)</f>
        <v>15795968.050000001</v>
      </c>
      <c r="C77" s="16">
        <f t="shared" si="0"/>
        <v>1342395.3299999998</v>
      </c>
      <c r="D77" s="16">
        <f t="shared" si="0"/>
        <v>17138363.379999999</v>
      </c>
      <c r="E77" s="16">
        <f t="shared" si="0"/>
        <v>15513582.029999999</v>
      </c>
      <c r="F77" s="16">
        <f t="shared" si="0"/>
        <v>15441913.789999999</v>
      </c>
      <c r="G77" s="16">
        <f t="shared" si="0"/>
        <v>1624781.3499999999</v>
      </c>
      <c r="H77" s="37"/>
    </row>
    <row r="79" spans="1:8" x14ac:dyDescent="0.2">
      <c r="A79" s="1" t="s">
        <v>120</v>
      </c>
    </row>
    <row r="83" spans="1:2" s="55" customFormat="1" x14ac:dyDescent="0.2"/>
    <row r="84" spans="1:2" s="55" customFormat="1" x14ac:dyDescent="0.2">
      <c r="A84" s="56" t="s">
        <v>142</v>
      </c>
      <c r="B84" s="56" t="s">
        <v>143</v>
      </c>
    </row>
    <row r="85" spans="1:2" s="55" customFormat="1" x14ac:dyDescent="0.2">
      <c r="A85" s="56" t="s">
        <v>144</v>
      </c>
      <c r="B85" s="56" t="s">
        <v>145</v>
      </c>
    </row>
    <row r="86" spans="1:2" s="55" customFormat="1" x14ac:dyDescent="0.2">
      <c r="A86" s="56" t="s">
        <v>146</v>
      </c>
      <c r="B86" s="56" t="s">
        <v>147</v>
      </c>
    </row>
    <row r="87" spans="1:2" s="55" customFormat="1" x14ac:dyDescent="0.2">
      <c r="A87" s="56" t="s">
        <v>148</v>
      </c>
      <c r="B87" s="56" t="s">
        <v>149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opLeftCell="A4" zoomScaleNormal="100" workbookViewId="0">
      <selection activeCell="A34" sqref="A3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8" t="s">
        <v>140</v>
      </c>
      <c r="B1" s="44"/>
      <c r="C1" s="44"/>
      <c r="D1" s="44"/>
      <c r="E1" s="44"/>
      <c r="F1" s="44"/>
      <c r="G1" s="45"/>
    </row>
    <row r="2" spans="1:7" x14ac:dyDescent="0.2">
      <c r="A2" s="41"/>
      <c r="B2" s="32" t="s">
        <v>57</v>
      </c>
      <c r="C2" s="33"/>
      <c r="D2" s="33"/>
      <c r="E2" s="33"/>
      <c r="F2" s="34"/>
      <c r="G2" s="46" t="s">
        <v>56</v>
      </c>
    </row>
    <row r="3" spans="1:7" ht="24.95" customHeight="1" x14ac:dyDescent="0.2">
      <c r="A3" s="43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7"/>
    </row>
    <row r="4" spans="1:7" x14ac:dyDescent="0.2">
      <c r="A4" s="4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6" t="s">
        <v>0</v>
      </c>
      <c r="B5" s="5">
        <v>15235968.050000001</v>
      </c>
      <c r="C5" s="5">
        <v>1902395.33</v>
      </c>
      <c r="D5" s="5">
        <v>17138363.379999999</v>
      </c>
      <c r="E5" s="5">
        <v>15513582.029999999</v>
      </c>
      <c r="F5" s="5">
        <v>15441913.789999999</v>
      </c>
      <c r="G5" s="5">
        <v>1624781.35</v>
      </c>
    </row>
    <row r="6" spans="1:7" x14ac:dyDescent="0.2">
      <c r="A6" s="6" t="s">
        <v>1</v>
      </c>
      <c r="B6" s="5">
        <v>560000</v>
      </c>
      <c r="C6" s="5">
        <v>-560000</v>
      </c>
      <c r="D6" s="5">
        <v>0</v>
      </c>
      <c r="E6" s="5">
        <v>0</v>
      </c>
      <c r="F6" s="5">
        <v>0</v>
      </c>
      <c r="G6" s="5">
        <v>0</v>
      </c>
    </row>
    <row r="7" spans="1:7" x14ac:dyDescent="0.2">
      <c r="A7" s="6" t="s">
        <v>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">
      <c r="A8" s="6" t="s">
        <v>39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">
      <c r="A9" s="12" t="s">
        <v>36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x14ac:dyDescent="0.2">
      <c r="A10" s="10" t="s">
        <v>50</v>
      </c>
      <c r="B10" s="16">
        <f t="shared" ref="B10:G10" si="0">SUM(B5+B6+B7+B8+B9)</f>
        <v>15795968.050000001</v>
      </c>
      <c r="C10" s="16">
        <f t="shared" si="0"/>
        <v>1342395.33</v>
      </c>
      <c r="D10" s="16">
        <f t="shared" si="0"/>
        <v>17138363.379999999</v>
      </c>
      <c r="E10" s="16">
        <f t="shared" si="0"/>
        <v>15513582.029999999</v>
      </c>
      <c r="F10" s="16">
        <f t="shared" si="0"/>
        <v>15441913.789999999</v>
      </c>
      <c r="G10" s="16">
        <f t="shared" si="0"/>
        <v>1624781.35</v>
      </c>
    </row>
    <row r="13" spans="1:7" s="55" customFormat="1" x14ac:dyDescent="0.2"/>
    <row r="14" spans="1:7" s="55" customFormat="1" x14ac:dyDescent="0.2">
      <c r="A14" s="56" t="s">
        <v>142</v>
      </c>
      <c r="B14" s="56" t="s">
        <v>143</v>
      </c>
    </row>
    <row r="15" spans="1:7" s="55" customFormat="1" x14ac:dyDescent="0.2">
      <c r="A15" s="56" t="s">
        <v>144</v>
      </c>
      <c r="B15" s="56" t="s">
        <v>145</v>
      </c>
    </row>
    <row r="16" spans="1:7" s="55" customFormat="1" x14ac:dyDescent="0.2">
      <c r="A16" s="56" t="s">
        <v>146</v>
      </c>
      <c r="B16" s="56" t="s">
        <v>147</v>
      </c>
    </row>
    <row r="17" spans="1:2" s="55" customFormat="1" x14ac:dyDescent="0.2">
      <c r="A17" s="56" t="s">
        <v>148</v>
      </c>
      <c r="B17" s="56" t="s">
        <v>149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opLeftCell="A31" workbookViewId="0">
      <selection activeCell="B44" sqref="B4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137</v>
      </c>
      <c r="B1" s="44"/>
      <c r="C1" s="44"/>
      <c r="D1" s="44"/>
      <c r="E1" s="44"/>
      <c r="F1" s="44"/>
      <c r="G1" s="45"/>
    </row>
    <row r="2" spans="1:7" x14ac:dyDescent="0.2">
      <c r="A2" s="49" t="s">
        <v>51</v>
      </c>
      <c r="B2" s="48" t="s">
        <v>57</v>
      </c>
      <c r="C2" s="44"/>
      <c r="D2" s="44"/>
      <c r="E2" s="44"/>
      <c r="F2" s="45"/>
      <c r="G2" s="46" t="s">
        <v>56</v>
      </c>
    </row>
    <row r="3" spans="1:7" ht="24.95" customHeight="1" x14ac:dyDescent="0.2">
      <c r="A3" s="50"/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7"/>
    </row>
    <row r="4" spans="1:7" x14ac:dyDescent="0.2">
      <c r="A4" s="51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128</v>
      </c>
      <c r="B6" s="5">
        <v>1131555.44</v>
      </c>
      <c r="C6" s="5">
        <v>0</v>
      </c>
      <c r="D6" s="5">
        <f>B6+C6</f>
        <v>1131555.44</v>
      </c>
      <c r="E6" s="5">
        <v>723287.18</v>
      </c>
      <c r="F6" s="5">
        <v>723287.18</v>
      </c>
      <c r="G6" s="5">
        <f>D6-E6</f>
        <v>408268.25999999989</v>
      </c>
    </row>
    <row r="7" spans="1:7" x14ac:dyDescent="0.2">
      <c r="A7" s="23" t="s">
        <v>129</v>
      </c>
      <c r="B7" s="5">
        <v>3935934.97</v>
      </c>
      <c r="C7" s="5">
        <v>95145.600000000006</v>
      </c>
      <c r="D7" s="5">
        <f t="shared" ref="D7:D12" si="0">B7+C7</f>
        <v>4031080.5700000003</v>
      </c>
      <c r="E7" s="5">
        <v>2135390.7599999998</v>
      </c>
      <c r="F7" s="5">
        <v>2073554.52</v>
      </c>
      <c r="G7" s="5">
        <f t="shared" ref="G7:G12" si="1">D7-E7</f>
        <v>1895689.8100000005</v>
      </c>
    </row>
    <row r="8" spans="1:7" x14ac:dyDescent="0.2">
      <c r="A8" s="23" t="s">
        <v>130</v>
      </c>
      <c r="B8" s="5">
        <v>7105325.7800000003</v>
      </c>
      <c r="C8" s="5">
        <v>511582.65</v>
      </c>
      <c r="D8" s="5">
        <f t="shared" si="0"/>
        <v>7616908.4300000006</v>
      </c>
      <c r="E8" s="5">
        <v>3258478.88</v>
      </c>
      <c r="F8" s="5">
        <v>3258478.88</v>
      </c>
      <c r="G8" s="5">
        <f t="shared" si="1"/>
        <v>4358429.5500000007</v>
      </c>
    </row>
    <row r="9" spans="1:7" x14ac:dyDescent="0.2">
      <c r="A9" s="23" t="s">
        <v>131</v>
      </c>
      <c r="B9" s="5">
        <v>470456.84</v>
      </c>
      <c r="C9" s="5">
        <v>21843.360000000001</v>
      </c>
      <c r="D9" s="5">
        <f t="shared" si="0"/>
        <v>492300.2</v>
      </c>
      <c r="E9" s="5">
        <v>280499.98</v>
      </c>
      <c r="F9" s="5">
        <v>280499.98</v>
      </c>
      <c r="G9" s="5">
        <f t="shared" si="1"/>
        <v>211800.22000000003</v>
      </c>
    </row>
    <row r="10" spans="1:7" x14ac:dyDescent="0.2">
      <c r="A10" s="23" t="s">
        <v>132</v>
      </c>
      <c r="B10" s="5">
        <v>1132417.3999999999</v>
      </c>
      <c r="C10" s="5">
        <v>41786.22</v>
      </c>
      <c r="D10" s="5">
        <f t="shared" si="0"/>
        <v>1174203.6199999999</v>
      </c>
      <c r="E10" s="5">
        <v>458206.9</v>
      </c>
      <c r="F10" s="5">
        <v>458206.9</v>
      </c>
      <c r="G10" s="5">
        <f t="shared" si="1"/>
        <v>715996.71999999986</v>
      </c>
    </row>
    <row r="11" spans="1:7" x14ac:dyDescent="0.2">
      <c r="A11" s="23" t="s">
        <v>133</v>
      </c>
      <c r="B11" s="5">
        <v>671987.12</v>
      </c>
      <c r="C11" s="5">
        <v>31814.79</v>
      </c>
      <c r="D11" s="5">
        <f t="shared" si="0"/>
        <v>703801.91</v>
      </c>
      <c r="E11" s="5">
        <v>388742.17</v>
      </c>
      <c r="F11" s="5">
        <v>378910.17</v>
      </c>
      <c r="G11" s="5">
        <f t="shared" si="1"/>
        <v>315059.74000000005</v>
      </c>
    </row>
    <row r="12" spans="1:7" x14ac:dyDescent="0.2">
      <c r="A12" s="23" t="s">
        <v>134</v>
      </c>
      <c r="B12" s="5">
        <v>1348290.5</v>
      </c>
      <c r="C12" s="5">
        <v>26775.599999999999</v>
      </c>
      <c r="D12" s="5">
        <f t="shared" si="0"/>
        <v>1375066.1</v>
      </c>
      <c r="E12" s="5">
        <v>285286.39</v>
      </c>
      <c r="F12" s="5">
        <v>285286.39</v>
      </c>
      <c r="G12" s="5">
        <f t="shared" si="1"/>
        <v>1089779.71</v>
      </c>
    </row>
    <row r="13" spans="1:7" x14ac:dyDescent="0.2">
      <c r="A13" s="23"/>
      <c r="B13" s="5"/>
      <c r="C13" s="5"/>
      <c r="D13" s="5"/>
      <c r="E13" s="5"/>
      <c r="F13" s="5"/>
      <c r="G13" s="5"/>
    </row>
    <row r="14" spans="1:7" x14ac:dyDescent="0.2">
      <c r="A14" s="11" t="s">
        <v>50</v>
      </c>
      <c r="B14" s="17">
        <f t="shared" ref="B14:G14" si="2">SUM(B6:B13)</f>
        <v>15795968.050000001</v>
      </c>
      <c r="C14" s="17">
        <f t="shared" si="2"/>
        <v>728948.22</v>
      </c>
      <c r="D14" s="17">
        <f t="shared" si="2"/>
        <v>16524916.27</v>
      </c>
      <c r="E14" s="17">
        <f t="shared" si="2"/>
        <v>7529892.2600000007</v>
      </c>
      <c r="F14" s="17">
        <f t="shared" si="2"/>
        <v>7458224.0200000005</v>
      </c>
      <c r="G14" s="17">
        <f t="shared" si="2"/>
        <v>8995024.0100000016</v>
      </c>
    </row>
    <row r="17" spans="1:7" ht="45" customHeight="1" x14ac:dyDescent="0.2">
      <c r="A17" s="48" t="s">
        <v>138</v>
      </c>
      <c r="B17" s="44"/>
      <c r="C17" s="44"/>
      <c r="D17" s="44"/>
      <c r="E17" s="44"/>
      <c r="F17" s="44"/>
      <c r="G17" s="45"/>
    </row>
    <row r="18" spans="1:7" x14ac:dyDescent="0.2">
      <c r="A18" s="49" t="s">
        <v>51</v>
      </c>
      <c r="B18" s="48" t="s">
        <v>57</v>
      </c>
      <c r="C18" s="44"/>
      <c r="D18" s="44"/>
      <c r="E18" s="44"/>
      <c r="F18" s="45"/>
      <c r="G18" s="46" t="s">
        <v>56</v>
      </c>
    </row>
    <row r="19" spans="1:7" ht="22.5" x14ac:dyDescent="0.2">
      <c r="A19" s="50"/>
      <c r="B19" s="2" t="s">
        <v>52</v>
      </c>
      <c r="C19" s="2" t="s">
        <v>117</v>
      </c>
      <c r="D19" s="2" t="s">
        <v>53</v>
      </c>
      <c r="E19" s="2" t="s">
        <v>54</v>
      </c>
      <c r="F19" s="2" t="s">
        <v>55</v>
      </c>
      <c r="G19" s="47"/>
    </row>
    <row r="20" spans="1:7" x14ac:dyDescent="0.2">
      <c r="A20" s="51"/>
      <c r="B20" s="3">
        <v>1</v>
      </c>
      <c r="C20" s="3">
        <v>2</v>
      </c>
      <c r="D20" s="3" t="s">
        <v>118</v>
      </c>
      <c r="E20" s="3">
        <v>4</v>
      </c>
      <c r="F20" s="3">
        <v>5</v>
      </c>
      <c r="G20" s="3" t="s">
        <v>119</v>
      </c>
    </row>
    <row r="21" spans="1:7" x14ac:dyDescent="0.2">
      <c r="A21" s="24" t="s">
        <v>8</v>
      </c>
      <c r="B21" s="5">
        <v>0</v>
      </c>
      <c r="C21" s="5">
        <v>0</v>
      </c>
      <c r="D21" s="5">
        <f>B21+C21</f>
        <v>0</v>
      </c>
      <c r="E21" s="5">
        <v>0</v>
      </c>
      <c r="F21" s="5">
        <v>0</v>
      </c>
      <c r="G21" s="5">
        <f>D21-E21</f>
        <v>0</v>
      </c>
    </row>
    <row r="22" spans="1:7" x14ac:dyDescent="0.2">
      <c r="A22" s="24" t="s">
        <v>9</v>
      </c>
      <c r="B22" s="5">
        <v>0</v>
      </c>
      <c r="C22" s="5">
        <v>0</v>
      </c>
      <c r="D22" s="5">
        <f t="shared" ref="D22:D24" si="3">B22+C22</f>
        <v>0</v>
      </c>
      <c r="E22" s="5">
        <v>0</v>
      </c>
      <c r="F22" s="5">
        <v>0</v>
      </c>
      <c r="G22" s="5">
        <f t="shared" ref="G22:G24" si="4">D22-E22</f>
        <v>0</v>
      </c>
    </row>
    <row r="23" spans="1:7" x14ac:dyDescent="0.2">
      <c r="A23" s="24" t="s">
        <v>10</v>
      </c>
      <c r="B23" s="5">
        <v>0</v>
      </c>
      <c r="C23" s="5">
        <v>0</v>
      </c>
      <c r="D23" s="5">
        <f t="shared" si="3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4" t="s">
        <v>121</v>
      </c>
      <c r="B24" s="5">
        <v>0</v>
      </c>
      <c r="C24" s="5">
        <v>0</v>
      </c>
      <c r="D24" s="5">
        <f t="shared" si="3"/>
        <v>0</v>
      </c>
      <c r="E24" s="5">
        <v>0</v>
      </c>
      <c r="F24" s="5">
        <v>0</v>
      </c>
      <c r="G24" s="5">
        <f t="shared" si="4"/>
        <v>0</v>
      </c>
    </row>
    <row r="25" spans="1:7" x14ac:dyDescent="0.2">
      <c r="A25" s="11" t="s">
        <v>50</v>
      </c>
      <c r="B25" s="17">
        <f t="shared" ref="B25:G25" si="5">SUM(B21:B24)</f>
        <v>0</v>
      </c>
      <c r="C25" s="17">
        <f t="shared" si="5"/>
        <v>0</v>
      </c>
      <c r="D25" s="17">
        <f t="shared" si="5"/>
        <v>0</v>
      </c>
      <c r="E25" s="17">
        <f t="shared" si="5"/>
        <v>0</v>
      </c>
      <c r="F25" s="17">
        <f t="shared" si="5"/>
        <v>0</v>
      </c>
      <c r="G25" s="17">
        <f t="shared" si="5"/>
        <v>0</v>
      </c>
    </row>
    <row r="28" spans="1:7" ht="45" customHeight="1" x14ac:dyDescent="0.2">
      <c r="A28" s="48" t="s">
        <v>139</v>
      </c>
      <c r="B28" s="44"/>
      <c r="C28" s="44"/>
      <c r="D28" s="44"/>
      <c r="E28" s="44"/>
      <c r="F28" s="44"/>
      <c r="G28" s="45"/>
    </row>
    <row r="29" spans="1:7" x14ac:dyDescent="0.2">
      <c r="A29" s="49" t="s">
        <v>51</v>
      </c>
      <c r="B29" s="48" t="s">
        <v>57</v>
      </c>
      <c r="C29" s="44"/>
      <c r="D29" s="44"/>
      <c r="E29" s="44"/>
      <c r="F29" s="45"/>
      <c r="G29" s="46" t="s">
        <v>56</v>
      </c>
    </row>
    <row r="30" spans="1:7" ht="22.5" x14ac:dyDescent="0.2">
      <c r="A30" s="50"/>
      <c r="B30" s="2" t="s">
        <v>52</v>
      </c>
      <c r="C30" s="2" t="s">
        <v>117</v>
      </c>
      <c r="D30" s="2" t="s">
        <v>53</v>
      </c>
      <c r="E30" s="2" t="s">
        <v>54</v>
      </c>
      <c r="F30" s="2" t="s">
        <v>55</v>
      </c>
      <c r="G30" s="47"/>
    </row>
    <row r="31" spans="1:7" x14ac:dyDescent="0.2">
      <c r="A31" s="51"/>
      <c r="B31" s="3">
        <v>1</v>
      </c>
      <c r="C31" s="3">
        <v>2</v>
      </c>
      <c r="D31" s="3" t="s">
        <v>118</v>
      </c>
      <c r="E31" s="3">
        <v>4</v>
      </c>
      <c r="F31" s="3">
        <v>5</v>
      </c>
      <c r="G31" s="3" t="s">
        <v>119</v>
      </c>
    </row>
    <row r="32" spans="1:7" x14ac:dyDescent="0.2">
      <c r="A32" s="25" t="s">
        <v>12</v>
      </c>
      <c r="B32" s="5">
        <v>15795968.050000001</v>
      </c>
      <c r="C32" s="5">
        <v>1342395.33</v>
      </c>
      <c r="D32" s="5">
        <v>17138363.379999999</v>
      </c>
      <c r="E32" s="5">
        <v>15513582.029999999</v>
      </c>
      <c r="F32" s="5">
        <v>15441913.789999999</v>
      </c>
      <c r="G32" s="5">
        <v>1624781.35</v>
      </c>
    </row>
    <row r="33" spans="1:7" x14ac:dyDescent="0.2">
      <c r="A33" s="25" t="s">
        <v>11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">
      <c r="A34" s="25" t="s">
        <v>13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25" t="s">
        <v>25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ht="11.25" customHeight="1" x14ac:dyDescent="0.2">
      <c r="A36" s="25" t="s">
        <v>26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">
      <c r="A37" s="25" t="s">
        <v>127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">
      <c r="A38" s="25" t="s">
        <v>14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11" t="s">
        <v>50</v>
      </c>
      <c r="B39" s="17">
        <f t="shared" ref="B39:G39" si="6">SUM(B32:B38)</f>
        <v>15795968.050000001</v>
      </c>
      <c r="C39" s="17">
        <f t="shared" si="6"/>
        <v>1342395.33</v>
      </c>
      <c r="D39" s="17">
        <f t="shared" si="6"/>
        <v>17138363.379999999</v>
      </c>
      <c r="E39" s="17">
        <f t="shared" si="6"/>
        <v>15513582.029999999</v>
      </c>
      <c r="F39" s="17">
        <f t="shared" si="6"/>
        <v>15441913.789999999</v>
      </c>
      <c r="G39" s="17">
        <f t="shared" si="6"/>
        <v>1624781.35</v>
      </c>
    </row>
    <row r="41" spans="1:7" x14ac:dyDescent="0.2">
      <c r="A41" s="1" t="s">
        <v>120</v>
      </c>
    </row>
    <row r="44" spans="1:7" s="55" customFormat="1" x14ac:dyDescent="0.2"/>
    <row r="45" spans="1:7" s="55" customFormat="1" x14ac:dyDescent="0.2">
      <c r="A45" s="56" t="s">
        <v>142</v>
      </c>
      <c r="B45" s="56" t="s">
        <v>143</v>
      </c>
    </row>
    <row r="46" spans="1:7" s="55" customFormat="1" x14ac:dyDescent="0.2">
      <c r="A46" s="56" t="s">
        <v>144</v>
      </c>
      <c r="B46" s="56" t="s">
        <v>145</v>
      </c>
    </row>
    <row r="47" spans="1:7" s="55" customFormat="1" x14ac:dyDescent="0.2">
      <c r="A47" s="56" t="s">
        <v>146</v>
      </c>
      <c r="B47" s="56" t="s">
        <v>147</v>
      </c>
    </row>
    <row r="48" spans="1:7" s="55" customFormat="1" x14ac:dyDescent="0.2">
      <c r="A48" s="56" t="s">
        <v>148</v>
      </c>
      <c r="B48" s="56" t="s">
        <v>149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34" workbookViewId="0">
      <selection activeCell="H11" sqref="H1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2" t="s">
        <v>136</v>
      </c>
      <c r="B1" s="53"/>
      <c r="C1" s="53"/>
      <c r="D1" s="53"/>
      <c r="E1" s="53"/>
      <c r="F1" s="53"/>
      <c r="G1" s="54"/>
    </row>
    <row r="2" spans="1:7" x14ac:dyDescent="0.2">
      <c r="A2" s="27"/>
      <c r="B2" s="32" t="s">
        <v>57</v>
      </c>
      <c r="C2" s="33"/>
      <c r="D2" s="33"/>
      <c r="E2" s="33"/>
      <c r="F2" s="34"/>
      <c r="G2" s="46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7"/>
    </row>
    <row r="4" spans="1:7" x14ac:dyDescent="0.2">
      <c r="A4" s="29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0"/>
      <c r="B5" s="35"/>
      <c r="C5" s="35"/>
      <c r="D5" s="35"/>
      <c r="E5" s="35"/>
      <c r="F5" s="35"/>
      <c r="G5" s="35"/>
    </row>
    <row r="6" spans="1:7" x14ac:dyDescent="0.2">
      <c r="A6" s="8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26" t="s">
        <v>40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">
      <c r="A8" s="26" t="s">
        <v>16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">
      <c r="A9" s="26" t="s">
        <v>135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">
      <c r="A10" s="26" t="s">
        <v>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">
      <c r="A11" s="26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26" t="s">
        <v>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26" t="s">
        <v>41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">
      <c r="A14" s="26" t="s">
        <v>18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31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4">
        <v>15795968.050000001</v>
      </c>
      <c r="C16" s="14">
        <v>1342395.33</v>
      </c>
      <c r="D16" s="14">
        <v>17138363.379999999</v>
      </c>
      <c r="E16" s="14">
        <v>15513582.029999999</v>
      </c>
      <c r="F16" s="14">
        <v>15441913.789999999</v>
      </c>
      <c r="G16" s="14">
        <v>1624781.35</v>
      </c>
    </row>
    <row r="17" spans="1:7" x14ac:dyDescent="0.2">
      <c r="A17" s="26" t="s">
        <v>42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">
      <c r="A18" s="26" t="s">
        <v>27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">
      <c r="A19" s="26" t="s">
        <v>20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">
      <c r="A20" s="26" t="s">
        <v>43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">
      <c r="A21" s="26" t="s">
        <v>44</v>
      </c>
      <c r="B21" s="5">
        <v>15795968.050000001</v>
      </c>
      <c r="C21" s="5">
        <v>1342395.33</v>
      </c>
      <c r="D21" s="5">
        <v>17138363.379999999</v>
      </c>
      <c r="E21" s="5">
        <v>15513582.029999999</v>
      </c>
      <c r="F21" s="5">
        <v>15441913.789999999</v>
      </c>
      <c r="G21" s="5">
        <v>1624781.35</v>
      </c>
    </row>
    <row r="22" spans="1:7" x14ac:dyDescent="0.2">
      <c r="A22" s="26" t="s">
        <v>45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">
      <c r="A23" s="26" t="s">
        <v>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">
      <c r="A24" s="31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">
      <c r="A26" s="26" t="s">
        <v>28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">
      <c r="A27" s="26" t="s">
        <v>23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">
      <c r="A28" s="26" t="s">
        <v>29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">
      <c r="A29" s="26" t="s">
        <v>47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">
      <c r="A30" s="26" t="s">
        <v>21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">
      <c r="A31" s="26" t="s">
        <v>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">
      <c r="A32" s="26" t="s">
        <v>6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">
      <c r="A33" s="26" t="s">
        <v>48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">
      <c r="A34" s="26" t="s">
        <v>30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31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4">
        <f t="shared" ref="B36:G36" si="0">SUM(B37:B40)</f>
        <v>0</v>
      </c>
      <c r="C36" s="14">
        <f t="shared" si="0"/>
        <v>0</v>
      </c>
      <c r="D36" s="14">
        <f t="shared" si="0"/>
        <v>0</v>
      </c>
      <c r="E36" s="14">
        <f t="shared" si="0"/>
        <v>0</v>
      </c>
      <c r="F36" s="14">
        <f t="shared" si="0"/>
        <v>0</v>
      </c>
      <c r="G36" s="14">
        <f t="shared" si="0"/>
        <v>0</v>
      </c>
    </row>
    <row r="37" spans="1:7" x14ac:dyDescent="0.2">
      <c r="A37" s="26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22.5" x14ac:dyDescent="0.2">
      <c r="A38" s="26" t="s">
        <v>24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26" t="s">
        <v>32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">
      <c r="A40" s="26" t="s">
        <v>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">
      <c r="A41" s="31"/>
      <c r="B41" s="5"/>
      <c r="C41" s="5"/>
      <c r="D41" s="5"/>
      <c r="E41" s="5"/>
      <c r="F41" s="5"/>
      <c r="G41" s="5"/>
    </row>
    <row r="42" spans="1:7" x14ac:dyDescent="0.2">
      <c r="A42" s="36" t="s">
        <v>50</v>
      </c>
      <c r="B42" s="17">
        <f>+B6+B16+B25+B36</f>
        <v>15795968.050000001</v>
      </c>
      <c r="C42" s="17">
        <f t="shared" ref="C42:F42" si="1">+C6+C16+C25+C36</f>
        <v>1342395.33</v>
      </c>
      <c r="D42" s="17">
        <f t="shared" si="1"/>
        <v>17138363.379999999</v>
      </c>
      <c r="E42" s="17">
        <f t="shared" si="1"/>
        <v>15513582.029999999</v>
      </c>
      <c r="F42" s="17">
        <f t="shared" si="1"/>
        <v>15441913.789999999</v>
      </c>
      <c r="G42" s="17">
        <f>+G6+G16+G25+G36</f>
        <v>1624781.35</v>
      </c>
    </row>
    <row r="46" spans="1:7" s="55" customFormat="1" x14ac:dyDescent="0.2"/>
    <row r="47" spans="1:7" s="55" customFormat="1" x14ac:dyDescent="0.2">
      <c r="A47" s="56" t="s">
        <v>142</v>
      </c>
      <c r="B47" s="56" t="s">
        <v>143</v>
      </c>
    </row>
    <row r="48" spans="1:7" s="55" customFormat="1" x14ac:dyDescent="0.2">
      <c r="A48" s="56" t="s">
        <v>144</v>
      </c>
      <c r="B48" s="56" t="s">
        <v>145</v>
      </c>
    </row>
    <row r="49" spans="1:2" s="55" customFormat="1" x14ac:dyDescent="0.2">
      <c r="A49" s="56" t="s">
        <v>146</v>
      </c>
      <c r="B49" s="56" t="s">
        <v>147</v>
      </c>
    </row>
    <row r="50" spans="1:2" s="55" customFormat="1" x14ac:dyDescent="0.2">
      <c r="A50" s="56" t="s">
        <v>148</v>
      </c>
      <c r="B50" s="56" t="s">
        <v>149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2024-01-30T02:24:17Z</cp:lastPrinted>
  <dcterms:created xsi:type="dcterms:W3CDTF">2014-02-10T03:37:14Z</dcterms:created>
  <dcterms:modified xsi:type="dcterms:W3CDTF">2024-01-30T02:24:31Z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