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PAGINA WEB\PRESUPUESTALES\"/>
    </mc:Choice>
  </mc:AlternateContent>
  <xr:revisionPtr revIDLastSave="0" documentId="13_ncr:1_{3691DC5E-2F40-4E24-92BC-3CC1145277BF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63" i="6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D43" i="6" s="1"/>
  <c r="B33" i="6"/>
  <c r="B23" i="6"/>
  <c r="B13" i="6"/>
  <c r="B5" i="6"/>
  <c r="G43" i="6" l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E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H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<sst xmlns="http://schemas.openxmlformats.org/spreadsheetml/2006/main" count="203" uniqueCount="142">
  <si>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</si>
  <si>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</si>
  <si>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</si>
  <si>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</si>
  <si>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</si>
  <si>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</si>
  <si>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</si>
  <si>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</si>
  <si>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</si>
  <si>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</si>
  <si>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</si>
  <si>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</si>
  <si>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</si>
  <si>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</si>
  <si>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</si>
  <si>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</si>
  <si>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</si>
  <si>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</si>
  <si>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</si>
  <si>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</si>
  <si>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</si>
  <si>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</si>
  <si>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</si>
  <si>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</si>
  <si>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</si>
  <si>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</si>
  <si>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</si>
  <si>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</si>
  <si>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</si>
  <si>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</si>
  <si>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</si>
  <si>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</si>
  <si>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</si>
  <si>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</si>
  <si>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</si>
  <si>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</si>
  <si>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</si>
  <si>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</si>
  <si>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</si>
  <si>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</si>
  <si>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</si>
  <si>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</si>
  <si>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</si>
  <si>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</si>
  <si>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</si>
  <si>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</si>
  <si>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</si>
  <si>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</si>
  <si>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</si>
  <si>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</si>
  <si>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</si>
  <si>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</si>
  <si>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</si>
  <si>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</si>
  <si>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</si>
  <si>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</si>
  <si>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</si>
  <si>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</si>
  <si>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</si>
  <si>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</si>
  <si>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</si>
  <si>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</si>
  <si>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</si>
  <si>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</si>
  <si>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</si>
  <si>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</si>
  <si>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</si>
  <si>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</si>
  <si>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</si>
  <si>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</si>
  <si>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</si>
  <si>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</si>
  <si>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</si>
  <si>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</si>
  <si>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</si>
  <si>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</si>
  <si>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</si>
  <si>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</si>
  <si>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</si>
  <si>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</si>
  <si>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</si>
  <si>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</si>
  <si>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</si>
  <si>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</si>
  <si>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</si>
  <si>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</si>
  <si>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</si>
  <si>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</si>
  <si>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</si>
  <si>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</si>
  <si>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</si>
  <si>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</si>
  <si>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</si>
  <si>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</si>
  <si>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</si>
  <si>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</si>
  <si>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</si>
  <si>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</si>
  <si>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</si>
  <si>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</si>
  <si>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</si>
  <si>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</si>
  <si>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</si>
  <si>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</si>
  <si>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</si>
  <si>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</si>
  <si>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</si>
  <si>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</si>
  <si>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</si>
  <si>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</si>
  <si>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</si>
  <si>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</si>
  <si>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</si>
  <si>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</si>
  <si>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</si>
  <si>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</si>
  <si>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</si>
  <si>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</si>
  <si>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</si>
  <si>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</si>
  <si>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</si>
  <si>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</si>
  <si>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</si>
  <si>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</si>
  <si>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</si>
  <si>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</si>
  <si>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</si>
  <si>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</si>
  <si>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</si>
  <si>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211213059010000 RECTORÍA UTLB</t>
  </si>
  <si>
    <t>211213059020000 DEPTO DE CONTABILIDAD Y</t>
  </si>
  <si>
    <t>211213059030000 DEPARTAMENTO DE DIVISIÓN</t>
  </si>
  <si>
    <t>211213059040000 DEPTO DE PLANEACIÓN Y EV</t>
  </si>
  <si>
    <t>211213059060000 DEPARTAMENTO DE VINCULAC</t>
  </si>
  <si>
    <t>211213059070000 DEPARTAMENTO DE RECURSOS</t>
  </si>
  <si>
    <t>211213059080000 COORDINACIÓN DE RECURSOS</t>
  </si>
  <si>
    <t xml:space="preserve">
Estado Analítico del Ejercicio del Presupuesto de Egresos
Clasificación Administrativa (Poderes)
Del 1 de Enero al 31 de Marzo de 2023</t>
  </si>
  <si>
    <t xml:space="preserve">
Estado Analítico del Ejercicio del Presupuesto de Egresos
Clasificación Administrativa (Sector Paraestatal)
Del 1 de Enero al 31 de Marzo de 2023</t>
  </si>
  <si>
    <t>Universidad Tecnológica Laja Bajío
Estado Analítico del Ejercicio del Presupuesto de Egresos
Clasificación Funcional (Finalidad y Función)
Del 1 de Enero al 31 de Marzo de 2023</t>
  </si>
  <si>
    <t>Universidad Tecnológica Laja Bajío
Estado Analítico del Ejercicio del Presupuesto de Egresos
Clasificación por Objeto del Gasto (Capítulo y Concepto)
Del 1 de Enero al 31 de Marzo de 2023</t>
  </si>
  <si>
    <t>Universidad Tecnológica Laja Bajío
Estado Analítico del Ejercicio del Presupuesto de Egresos
Clasificación Económica (por Tipo de Gasto)
Del 1 de Enero al 31 de Marzo de 2023</t>
  </si>
  <si>
    <t>Universidad Tecnológica Laja Bajío
Estado Analítico del Ejercicio del Presupuesto de Egresos
Clasificación Administrativa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</si>
</sst>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4" xfId="0" applyNumberFormat="1" applyFont="1" applyBorder="1" applyProtection="1">
      <protection locked="0"/>
    </xf>
    <xf numFmtId="0" fontId="3" fillId="0" borderId="0" xfId="0" applyFont="1"/>
    <xf numFmtId="0" fontId="7" fillId="0" borderId="5" xfId="0" applyFont="1" applyBorder="1" applyProtection="1">
      <protection locked="0"/>
    </xf>
    <xf numFmtId="4" fontId="3" fillId="0" borderId="12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3" fillId="0" borderId="7" xfId="0" applyFont="1" applyBorder="1"/>
    <xf numFmtId="4" fontId="7" fillId="0" borderId="12" xfId="0" applyNumberFormat="1" applyFont="1" applyBorder="1" applyProtection="1">
      <protection locked="0"/>
    </xf>
    <xf numFmtId="4" fontId="7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13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3" xfId="9" applyFont="1" applyBorder="1" applyAlignment="1">
      <alignment horizontal="left" vertical="center" indent="1"/>
    </xf>
    <xf numFmtId="0" fontId="3" fillId="0" borderId="4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11" fillId="3" borderId="0" xfId="16" applyFont="1" applyFill="1"/>
    <xf numFmtId="0" fontId="10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 2" xfId="16" xr:uid="{1CA01D1D-8CF3-44E3-A9B9-7BDF0627FB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showGridLines="0" tabSelected="1" workbookViewId="0">
      <selection activeCell="E96" sqref="E9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9" t="s">
        <v>139</v>
      </c>
      <c r="B1" s="29"/>
      <c r="C1" s="29"/>
      <c r="D1" s="29"/>
      <c r="E1" s="29"/>
      <c r="F1" s="29"/>
      <c r="G1" s="30"/>
    </row>
    <row r="2" spans="1:8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8" ht="24.95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8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0" t="s">
        <v>58</v>
      </c>
      <c r="B5" s="15">
        <f>SUM(B6:B12)</f>
        <v>10119567.459999999</v>
      </c>
      <c r="C5" s="15">
        <f>SUM(C6:C12)</f>
        <v>0</v>
      </c>
      <c r="D5" s="15">
        <f>B5+C5</f>
        <v>10119567.459999999</v>
      </c>
      <c r="E5" s="15">
        <f>SUM(E6:E12)</f>
        <v>2081241.3399999999</v>
      </c>
      <c r="F5" s="15">
        <f>SUM(F6:F12)</f>
        <v>2081241.3399999999</v>
      </c>
      <c r="G5" s="15">
        <f>D5-E5</f>
        <v>8038326.1199999992</v>
      </c>
    </row>
    <row r="6" spans="1:8" x14ac:dyDescent="0.2">
      <c r="A6" s="22" t="s">
        <v>62</v>
      </c>
      <c r="B6" s="6">
        <v>5070656.76</v>
      </c>
      <c r="C6" s="6">
        <v>0</v>
      </c>
      <c r="D6" s="6">
        <f t="shared" ref="D6:D69" si="0">B6+C6</f>
        <v>5070656.76</v>
      </c>
      <c r="E6" s="6">
        <v>1173877.44</v>
      </c>
      <c r="F6" s="6">
        <v>1173877.44</v>
      </c>
      <c r="G6" s="6">
        <f t="shared" ref="G6:G69" si="1">D6-E6</f>
        <v>3896779.32</v>
      </c>
      <c r="H6" s="11">
        <v>1100</v>
      </c>
    </row>
    <row r="7" spans="1:8" x14ac:dyDescent="0.2">
      <c r="A7" s="22" t="s">
        <v>63</v>
      </c>
      <c r="B7" s="6">
        <v>2630330.7799999998</v>
      </c>
      <c r="C7" s="6">
        <v>0</v>
      </c>
      <c r="D7" s="6">
        <f t="shared" si="0"/>
        <v>2630330.7799999998</v>
      </c>
      <c r="E7" s="6">
        <v>548715</v>
      </c>
      <c r="F7" s="6">
        <v>548715</v>
      </c>
      <c r="G7" s="6">
        <f t="shared" si="1"/>
        <v>2081615.7799999998</v>
      </c>
      <c r="H7" s="11">
        <v>1200</v>
      </c>
    </row>
    <row r="8" spans="1:8" x14ac:dyDescent="0.2">
      <c r="A8" s="22" t="s">
        <v>64</v>
      </c>
      <c r="B8" s="6">
        <v>917299.42</v>
      </c>
      <c r="C8" s="6">
        <v>0</v>
      </c>
      <c r="D8" s="6">
        <f t="shared" si="0"/>
        <v>917299.42</v>
      </c>
      <c r="E8" s="6">
        <v>4241.47</v>
      </c>
      <c r="F8" s="6">
        <v>4241.47</v>
      </c>
      <c r="G8" s="6">
        <f t="shared" si="1"/>
        <v>913057.95000000007</v>
      </c>
      <c r="H8" s="11">
        <v>1300</v>
      </c>
    </row>
    <row r="9" spans="1:8" x14ac:dyDescent="0.2">
      <c r="A9" s="22" t="s">
        <v>33</v>
      </c>
      <c r="B9" s="6">
        <v>1501280.5</v>
      </c>
      <c r="C9" s="6">
        <v>0</v>
      </c>
      <c r="D9" s="6">
        <f t="shared" si="0"/>
        <v>1501280.5</v>
      </c>
      <c r="E9" s="6">
        <v>354407.43</v>
      </c>
      <c r="F9" s="6">
        <v>354407.43</v>
      </c>
      <c r="G9" s="6">
        <f t="shared" si="1"/>
        <v>1146873.07</v>
      </c>
      <c r="H9" s="11">
        <v>1400</v>
      </c>
    </row>
    <row r="10" spans="1:8" x14ac:dyDescent="0.2">
      <c r="A10" s="22" t="s">
        <v>65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  <c r="H10" s="11">
        <v>1500</v>
      </c>
    </row>
    <row r="11" spans="1:8" x14ac:dyDescent="0.2">
      <c r="A11" s="22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2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0" t="s">
        <v>123</v>
      </c>
      <c r="B13" s="16">
        <f>SUM(B14:B22)</f>
        <v>572000</v>
      </c>
      <c r="C13" s="16">
        <f>SUM(C14:C22)</f>
        <v>0</v>
      </c>
      <c r="D13" s="16">
        <f t="shared" si="0"/>
        <v>572000</v>
      </c>
      <c r="E13" s="16">
        <f>SUM(E14:E22)</f>
        <v>37888.899999999994</v>
      </c>
      <c r="F13" s="16">
        <f>SUM(F14:F22)</f>
        <v>37888.899999999994</v>
      </c>
      <c r="G13" s="16">
        <f t="shared" si="1"/>
        <v>534111.1</v>
      </c>
      <c r="H13" s="21">
        <v>0</v>
      </c>
    </row>
    <row r="14" spans="1:8" x14ac:dyDescent="0.2">
      <c r="A14" s="22" t="s">
        <v>67</v>
      </c>
      <c r="B14" s="6">
        <v>245000</v>
      </c>
      <c r="C14" s="6">
        <v>0</v>
      </c>
      <c r="D14" s="6">
        <f t="shared" si="0"/>
        <v>245000</v>
      </c>
      <c r="E14" s="6">
        <v>842.31</v>
      </c>
      <c r="F14" s="6">
        <v>842.31</v>
      </c>
      <c r="G14" s="6">
        <f t="shared" si="1"/>
        <v>244157.69</v>
      </c>
      <c r="H14" s="11">
        <v>2100</v>
      </c>
    </row>
    <row r="15" spans="1:8" x14ac:dyDescent="0.2">
      <c r="A15" s="22" t="s">
        <v>68</v>
      </c>
      <c r="B15" s="6">
        <v>46000</v>
      </c>
      <c r="C15" s="6">
        <v>0</v>
      </c>
      <c r="D15" s="6">
        <f t="shared" si="0"/>
        <v>46000</v>
      </c>
      <c r="E15" s="6">
        <v>10363.51</v>
      </c>
      <c r="F15" s="6">
        <v>10363.51</v>
      </c>
      <c r="G15" s="6">
        <f t="shared" si="1"/>
        <v>35636.49</v>
      </c>
      <c r="H15" s="11">
        <v>2200</v>
      </c>
    </row>
    <row r="16" spans="1:8" x14ac:dyDescent="0.2">
      <c r="A16" s="22" t="s">
        <v>69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  <c r="H16" s="11">
        <v>2300</v>
      </c>
    </row>
    <row r="17" spans="1:8" x14ac:dyDescent="0.2">
      <c r="A17" s="22" t="s">
        <v>70</v>
      </c>
      <c r="B17" s="6">
        <v>7000</v>
      </c>
      <c r="C17" s="6">
        <v>0</v>
      </c>
      <c r="D17" s="6">
        <f t="shared" si="0"/>
        <v>7000</v>
      </c>
      <c r="E17" s="6">
        <v>2469</v>
      </c>
      <c r="F17" s="6">
        <v>2469</v>
      </c>
      <c r="G17" s="6">
        <f t="shared" si="1"/>
        <v>4531</v>
      </c>
      <c r="H17" s="11">
        <v>2400</v>
      </c>
    </row>
    <row r="18" spans="1:8" x14ac:dyDescent="0.2">
      <c r="A18" s="22" t="s">
        <v>71</v>
      </c>
      <c r="B18" s="6">
        <v>4000</v>
      </c>
      <c r="C18" s="6">
        <v>0</v>
      </c>
      <c r="D18" s="6">
        <f t="shared" si="0"/>
        <v>4000</v>
      </c>
      <c r="E18" s="6">
        <v>0</v>
      </c>
      <c r="F18" s="6">
        <v>0</v>
      </c>
      <c r="G18" s="6">
        <f t="shared" si="1"/>
        <v>4000</v>
      </c>
      <c r="H18" s="11">
        <v>2500</v>
      </c>
    </row>
    <row r="19" spans="1:8" x14ac:dyDescent="0.2">
      <c r="A19" s="22" t="s">
        <v>72</v>
      </c>
      <c r="B19" s="6">
        <v>150000</v>
      </c>
      <c r="C19" s="6">
        <v>0</v>
      </c>
      <c r="D19" s="6">
        <f t="shared" si="0"/>
        <v>150000</v>
      </c>
      <c r="E19" s="6">
        <v>23424.41</v>
      </c>
      <c r="F19" s="6">
        <v>23424.41</v>
      </c>
      <c r="G19" s="6">
        <f t="shared" si="1"/>
        <v>126575.59</v>
      </c>
      <c r="H19" s="11">
        <v>2600</v>
      </c>
    </row>
    <row r="20" spans="1:8" x14ac:dyDescent="0.2">
      <c r="A20" s="22" t="s">
        <v>73</v>
      </c>
      <c r="B20" s="6">
        <v>0</v>
      </c>
      <c r="C20" s="6">
        <v>0</v>
      </c>
      <c r="D20" s="6">
        <f t="shared" si="0"/>
        <v>0</v>
      </c>
      <c r="E20" s="6">
        <v>0</v>
      </c>
      <c r="F20" s="6">
        <v>0</v>
      </c>
      <c r="G20" s="6">
        <f t="shared" si="1"/>
        <v>0</v>
      </c>
      <c r="H20" s="11">
        <v>2700</v>
      </c>
    </row>
    <row r="21" spans="1:8" x14ac:dyDescent="0.2">
      <c r="A21" s="22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2" t="s">
        <v>75</v>
      </c>
      <c r="B22" s="6">
        <v>120000</v>
      </c>
      <c r="C22" s="6">
        <v>0</v>
      </c>
      <c r="D22" s="6">
        <f t="shared" si="0"/>
        <v>120000</v>
      </c>
      <c r="E22" s="6">
        <v>789.67</v>
      </c>
      <c r="F22" s="6">
        <v>789.67</v>
      </c>
      <c r="G22" s="6">
        <f t="shared" si="1"/>
        <v>119210.33</v>
      </c>
      <c r="H22" s="11">
        <v>2900</v>
      </c>
    </row>
    <row r="23" spans="1:8" x14ac:dyDescent="0.2">
      <c r="A23" s="20" t="s">
        <v>59</v>
      </c>
      <c r="B23" s="16">
        <f>SUM(B24:B32)</f>
        <v>4296484.59</v>
      </c>
      <c r="C23" s="16">
        <f>SUM(C24:C32)</f>
        <v>0</v>
      </c>
      <c r="D23" s="16">
        <f t="shared" si="0"/>
        <v>4296484.59</v>
      </c>
      <c r="E23" s="16">
        <f>SUM(E24:E32)</f>
        <v>335904.83</v>
      </c>
      <c r="F23" s="16">
        <f>SUM(F24:F32)</f>
        <v>335904.83</v>
      </c>
      <c r="G23" s="16">
        <f t="shared" si="1"/>
        <v>3960579.76</v>
      </c>
      <c r="H23" s="21">
        <v>0</v>
      </c>
    </row>
    <row r="24" spans="1:8" x14ac:dyDescent="0.2">
      <c r="A24" s="22" t="s">
        <v>76</v>
      </c>
      <c r="B24" s="6">
        <v>436000</v>
      </c>
      <c r="C24" s="6">
        <v>0</v>
      </c>
      <c r="D24" s="6">
        <f t="shared" si="0"/>
        <v>436000</v>
      </c>
      <c r="E24" s="6">
        <v>69009.03</v>
      </c>
      <c r="F24" s="6">
        <v>69009.03</v>
      </c>
      <c r="G24" s="6">
        <f t="shared" si="1"/>
        <v>366990.97</v>
      </c>
      <c r="H24" s="11">
        <v>3100</v>
      </c>
    </row>
    <row r="25" spans="1:8" x14ac:dyDescent="0.2">
      <c r="A25" s="22" t="s">
        <v>77</v>
      </c>
      <c r="B25" s="6">
        <v>492606</v>
      </c>
      <c r="C25" s="6">
        <v>0</v>
      </c>
      <c r="D25" s="6">
        <f t="shared" si="0"/>
        <v>492606</v>
      </c>
      <c r="E25" s="6">
        <v>19740.13</v>
      </c>
      <c r="F25" s="6">
        <v>19740.13</v>
      </c>
      <c r="G25" s="6">
        <f t="shared" si="1"/>
        <v>472865.87</v>
      </c>
      <c r="H25" s="11">
        <v>3200</v>
      </c>
    </row>
    <row r="26" spans="1:8" x14ac:dyDescent="0.2">
      <c r="A26" s="22" t="s">
        <v>78</v>
      </c>
      <c r="B26" s="6">
        <v>1147207</v>
      </c>
      <c r="C26" s="6">
        <v>0</v>
      </c>
      <c r="D26" s="6">
        <f t="shared" si="0"/>
        <v>1147207</v>
      </c>
      <c r="E26" s="6">
        <v>129609.96</v>
      </c>
      <c r="F26" s="6">
        <v>129609.96</v>
      </c>
      <c r="G26" s="6">
        <f t="shared" si="1"/>
        <v>1017597.04</v>
      </c>
      <c r="H26" s="11">
        <v>3300</v>
      </c>
    </row>
    <row r="27" spans="1:8" x14ac:dyDescent="0.2">
      <c r="A27" s="22" t="s">
        <v>79</v>
      </c>
      <c r="B27" s="6">
        <v>110017.05</v>
      </c>
      <c r="C27" s="6">
        <v>0</v>
      </c>
      <c r="D27" s="6">
        <f t="shared" si="0"/>
        <v>110017.05</v>
      </c>
      <c r="E27" s="6">
        <v>5076.16</v>
      </c>
      <c r="F27" s="6">
        <v>5076.16</v>
      </c>
      <c r="G27" s="6">
        <f t="shared" si="1"/>
        <v>104940.89</v>
      </c>
      <c r="H27" s="11">
        <v>3400</v>
      </c>
    </row>
    <row r="28" spans="1:8" x14ac:dyDescent="0.2">
      <c r="A28" s="22" t="s">
        <v>80</v>
      </c>
      <c r="B28" s="6">
        <v>1199487.54</v>
      </c>
      <c r="C28" s="6">
        <v>0</v>
      </c>
      <c r="D28" s="6">
        <f t="shared" si="0"/>
        <v>1199487.54</v>
      </c>
      <c r="E28" s="6">
        <v>26699.05</v>
      </c>
      <c r="F28" s="6">
        <v>26699.05</v>
      </c>
      <c r="G28" s="6">
        <f t="shared" si="1"/>
        <v>1172788.49</v>
      </c>
      <c r="H28" s="11">
        <v>3500</v>
      </c>
    </row>
    <row r="29" spans="1:8" x14ac:dyDescent="0.2">
      <c r="A29" s="22" t="s">
        <v>81</v>
      </c>
      <c r="B29" s="6">
        <v>150000</v>
      </c>
      <c r="C29" s="6">
        <v>0</v>
      </c>
      <c r="D29" s="6">
        <f t="shared" si="0"/>
        <v>150000</v>
      </c>
      <c r="E29" s="6">
        <v>0</v>
      </c>
      <c r="F29" s="6">
        <v>0</v>
      </c>
      <c r="G29" s="6">
        <f t="shared" si="1"/>
        <v>150000</v>
      </c>
      <c r="H29" s="11">
        <v>3600</v>
      </c>
    </row>
    <row r="30" spans="1:8" x14ac:dyDescent="0.2">
      <c r="A30" s="22" t="s">
        <v>82</v>
      </c>
      <c r="B30" s="6">
        <v>28000</v>
      </c>
      <c r="C30" s="6">
        <v>0</v>
      </c>
      <c r="D30" s="6">
        <f t="shared" si="0"/>
        <v>28000</v>
      </c>
      <c r="E30" s="6">
        <v>12061.28</v>
      </c>
      <c r="F30" s="6">
        <v>12061.28</v>
      </c>
      <c r="G30" s="6">
        <f t="shared" si="1"/>
        <v>15938.72</v>
      </c>
      <c r="H30" s="11">
        <v>3700</v>
      </c>
    </row>
    <row r="31" spans="1:8" x14ac:dyDescent="0.2">
      <c r="A31" s="22" t="s">
        <v>83</v>
      </c>
      <c r="B31" s="6">
        <v>140100</v>
      </c>
      <c r="C31" s="6">
        <v>0</v>
      </c>
      <c r="D31" s="6">
        <f t="shared" si="0"/>
        <v>140100</v>
      </c>
      <c r="E31" s="6">
        <v>8541.7000000000007</v>
      </c>
      <c r="F31" s="6">
        <v>8541.7000000000007</v>
      </c>
      <c r="G31" s="6">
        <f t="shared" si="1"/>
        <v>131558.29999999999</v>
      </c>
      <c r="H31" s="11">
        <v>3800</v>
      </c>
    </row>
    <row r="32" spans="1:8" x14ac:dyDescent="0.2">
      <c r="A32" s="22" t="s">
        <v>18</v>
      </c>
      <c r="B32" s="6">
        <v>593067</v>
      </c>
      <c r="C32" s="6">
        <v>0</v>
      </c>
      <c r="D32" s="6">
        <f t="shared" si="0"/>
        <v>593067</v>
      </c>
      <c r="E32" s="6">
        <v>65167.519999999997</v>
      </c>
      <c r="F32" s="6">
        <v>65167.519999999997</v>
      </c>
      <c r="G32" s="6">
        <f t="shared" si="1"/>
        <v>527899.48</v>
      </c>
      <c r="H32" s="11">
        <v>3900</v>
      </c>
    </row>
    <row r="33" spans="1:8" x14ac:dyDescent="0.2">
      <c r="A33" s="20" t="s">
        <v>124</v>
      </c>
      <c r="B33" s="16">
        <f>SUM(B34:B42)</f>
        <v>247916</v>
      </c>
      <c r="C33" s="16">
        <f>SUM(C34:C42)</f>
        <v>0</v>
      </c>
      <c r="D33" s="16">
        <f t="shared" si="0"/>
        <v>247916</v>
      </c>
      <c r="E33" s="16">
        <f>SUM(E34:E42)</f>
        <v>33615.75</v>
      </c>
      <c r="F33" s="16">
        <f>SUM(F34:F42)</f>
        <v>33615.75</v>
      </c>
      <c r="G33" s="16">
        <f t="shared" si="1"/>
        <v>214300.25</v>
      </c>
      <c r="H33" s="21">
        <v>0</v>
      </c>
    </row>
    <row r="34" spans="1:8" x14ac:dyDescent="0.2">
      <c r="A34" s="22" t="s">
        <v>84</v>
      </c>
      <c r="B34" s="6">
        <v>0</v>
      </c>
      <c r="C34" s="6">
        <v>0</v>
      </c>
      <c r="D34" s="6">
        <f t="shared" si="0"/>
        <v>0</v>
      </c>
      <c r="E34" s="6">
        <v>0</v>
      </c>
      <c r="F34" s="6">
        <v>0</v>
      </c>
      <c r="G34" s="6">
        <f t="shared" si="1"/>
        <v>0</v>
      </c>
      <c r="H34" s="11">
        <v>4100</v>
      </c>
    </row>
    <row r="35" spans="1:8" x14ac:dyDescent="0.2">
      <c r="A35" s="22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2" t="s">
        <v>86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2" t="s">
        <v>87</v>
      </c>
      <c r="B37" s="6">
        <v>247916</v>
      </c>
      <c r="C37" s="6">
        <v>0</v>
      </c>
      <c r="D37" s="6">
        <f t="shared" si="0"/>
        <v>247916</v>
      </c>
      <c r="E37" s="6">
        <v>33615.75</v>
      </c>
      <c r="F37" s="6">
        <v>33615.75</v>
      </c>
      <c r="G37" s="6">
        <f t="shared" si="1"/>
        <v>214300.25</v>
      </c>
      <c r="H37" s="11">
        <v>4400</v>
      </c>
    </row>
    <row r="38" spans="1:8" x14ac:dyDescent="0.2">
      <c r="A38" s="22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1">
        <v>4500</v>
      </c>
    </row>
    <row r="39" spans="1:8" x14ac:dyDescent="0.2">
      <c r="A39" s="22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2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2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2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0" t="s">
        <v>125</v>
      </c>
      <c r="B43" s="16">
        <f>SUM(B44:B52)</f>
        <v>560000</v>
      </c>
      <c r="C43" s="16">
        <f>SUM(C44:C52)</f>
        <v>0</v>
      </c>
      <c r="D43" s="16">
        <f t="shared" si="0"/>
        <v>560000</v>
      </c>
      <c r="E43" s="16">
        <f>SUM(E44:E52)</f>
        <v>0</v>
      </c>
      <c r="F43" s="16">
        <f>SUM(F44:F52)</f>
        <v>0</v>
      </c>
      <c r="G43" s="16">
        <f t="shared" si="1"/>
        <v>560000</v>
      </c>
      <c r="H43" s="21">
        <v>0</v>
      </c>
    </row>
    <row r="44" spans="1:8" x14ac:dyDescent="0.2">
      <c r="A44" s="5" t="s">
        <v>91</v>
      </c>
      <c r="B44" s="6">
        <v>530000</v>
      </c>
      <c r="C44" s="6">
        <v>0</v>
      </c>
      <c r="D44" s="6">
        <f t="shared" si="0"/>
        <v>530000</v>
      </c>
      <c r="E44" s="6">
        <v>0</v>
      </c>
      <c r="F44" s="6">
        <v>0</v>
      </c>
      <c r="G44" s="6">
        <f t="shared" si="1"/>
        <v>530000</v>
      </c>
      <c r="H44" s="11">
        <v>5100</v>
      </c>
    </row>
    <row r="45" spans="1:8" x14ac:dyDescent="0.2">
      <c r="A45" s="22" t="s">
        <v>92</v>
      </c>
      <c r="B45" s="6">
        <v>30000</v>
      </c>
      <c r="C45" s="6">
        <v>0</v>
      </c>
      <c r="D45" s="6">
        <f t="shared" si="0"/>
        <v>30000</v>
      </c>
      <c r="E45" s="6">
        <v>0</v>
      </c>
      <c r="F45" s="6">
        <v>0</v>
      </c>
      <c r="G45" s="6">
        <f t="shared" si="1"/>
        <v>30000</v>
      </c>
      <c r="H45" s="11">
        <v>5200</v>
      </c>
    </row>
    <row r="46" spans="1:8" x14ac:dyDescent="0.2">
      <c r="A46" s="22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2" t="s">
        <v>94</v>
      </c>
      <c r="B47" s="6">
        <v>0</v>
      </c>
      <c r="C47" s="6">
        <v>0</v>
      </c>
      <c r="D47" s="6">
        <f t="shared" si="0"/>
        <v>0</v>
      </c>
      <c r="E47" s="6">
        <v>0</v>
      </c>
      <c r="F47" s="6">
        <v>0</v>
      </c>
      <c r="G47" s="6">
        <f t="shared" si="1"/>
        <v>0</v>
      </c>
      <c r="H47" s="11">
        <v>5400</v>
      </c>
    </row>
    <row r="48" spans="1:8" x14ac:dyDescent="0.2">
      <c r="A48" s="22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2" t="s">
        <v>96</v>
      </c>
      <c r="B49" s="6">
        <v>0</v>
      </c>
      <c r="C49" s="6">
        <v>0</v>
      </c>
      <c r="D49" s="6">
        <f t="shared" si="0"/>
        <v>0</v>
      </c>
      <c r="E49" s="6">
        <v>0</v>
      </c>
      <c r="F49" s="6">
        <v>0</v>
      </c>
      <c r="G49" s="6">
        <f t="shared" si="1"/>
        <v>0</v>
      </c>
      <c r="H49" s="11">
        <v>5600</v>
      </c>
    </row>
    <row r="50" spans="1:8" x14ac:dyDescent="0.2">
      <c r="A50" s="22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2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2" t="s">
        <v>99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0" t="s">
        <v>60</v>
      </c>
      <c r="B53" s="16">
        <f>SUM(B54:B56)</f>
        <v>0</v>
      </c>
      <c r="C53" s="16">
        <f>SUM(C54:C56)</f>
        <v>0</v>
      </c>
      <c r="D53" s="16">
        <f t="shared" si="0"/>
        <v>0</v>
      </c>
      <c r="E53" s="16">
        <f>SUM(E54:E56)</f>
        <v>0</v>
      </c>
      <c r="F53" s="16">
        <f>SUM(F54:F56)</f>
        <v>0</v>
      </c>
      <c r="G53" s="16">
        <f t="shared" si="1"/>
        <v>0</v>
      </c>
      <c r="H53" s="21">
        <v>0</v>
      </c>
    </row>
    <row r="54" spans="1:8" x14ac:dyDescent="0.2">
      <c r="A54" s="22" t="s">
        <v>100</v>
      </c>
      <c r="B54" s="6">
        <v>0</v>
      </c>
      <c r="C54" s="6">
        <v>0</v>
      </c>
      <c r="D54" s="6">
        <f t="shared" si="0"/>
        <v>0</v>
      </c>
      <c r="E54" s="6">
        <v>0</v>
      </c>
      <c r="F54" s="6">
        <v>0</v>
      </c>
      <c r="G54" s="6">
        <f t="shared" si="1"/>
        <v>0</v>
      </c>
      <c r="H54" s="11">
        <v>6100</v>
      </c>
    </row>
    <row r="55" spans="1:8" x14ac:dyDescent="0.2">
      <c r="A55" s="22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2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0" t="s">
        <v>126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1">
        <v>0</v>
      </c>
    </row>
    <row r="58" spans="1:8" x14ac:dyDescent="0.2">
      <c r="A58" s="22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2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2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2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2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2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2" t="s">
        <v>109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0" t="s">
        <v>127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21">
        <v>0</v>
      </c>
    </row>
    <row r="66" spans="1:8" x14ac:dyDescent="0.2">
      <c r="A66" s="22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2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2" t="s">
        <v>38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  <c r="H68" s="11">
        <v>8500</v>
      </c>
    </row>
    <row r="69" spans="1:8" x14ac:dyDescent="0.2">
      <c r="A69" s="20" t="s">
        <v>61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1">
        <v>0</v>
      </c>
    </row>
    <row r="70" spans="1:8" x14ac:dyDescent="0.2">
      <c r="A70" s="22" t="s">
        <v>110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2" t="s">
        <v>111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2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2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2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2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3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15795968.049999999</v>
      </c>
      <c r="C77" s="18">
        <f t="shared" si="4"/>
        <v>0</v>
      </c>
      <c r="D77" s="18">
        <f t="shared" si="4"/>
        <v>15795968.049999999</v>
      </c>
      <c r="E77" s="18">
        <f t="shared" si="4"/>
        <v>2488650.8199999998</v>
      </c>
      <c r="F77" s="18">
        <f t="shared" si="4"/>
        <v>2488650.8199999998</v>
      </c>
      <c r="G77" s="18">
        <f t="shared" si="4"/>
        <v>13307317.229999999</v>
      </c>
    </row>
    <row r="79" spans="1:8" x14ac:dyDescent="0.2">
      <c r="A79" s="1" t="s">
        <v>120</v>
      </c>
    </row>
    <row r="83" spans="1:5" ht="12.75" x14ac:dyDescent="0.2">
      <c r="A83" s="40"/>
      <c r="B83"/>
    </row>
    <row r="84" spans="1:5" x14ac:dyDescent="0.2">
      <c r="A84" s="41"/>
      <c r="E84" s="41"/>
    </row>
    <row r="85" spans="1:5" x14ac:dyDescent="0.2">
      <c r="A85" s="41"/>
      <c r="E85" s="41"/>
    </row>
    <row r="86" spans="1:5" x14ac:dyDescent="0.2">
      <c r="A86" s="41"/>
      <c r="E86" s="42"/>
    </row>
    <row r="87" spans="1:5" x14ac:dyDescent="0.2">
      <c r="A87" s="41"/>
      <c r="E87" s="41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showGridLines="0" zoomScaleNormal="100" workbookViewId="0">
      <selection activeCell="A18" sqref="A18:XFD23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1" t="s">
        <v>140</v>
      </c>
      <c r="B1" s="29"/>
      <c r="C1" s="29"/>
      <c r="D1" s="29"/>
      <c r="E1" s="29"/>
      <c r="F1" s="29"/>
      <c r="G1" s="29"/>
      <c r="H1" s="30"/>
    </row>
    <row r="2" spans="1:8" x14ac:dyDescent="0.2">
      <c r="A2" s="37" t="s">
        <v>51</v>
      </c>
      <c r="B2" s="34"/>
      <c r="C2" s="31" t="s">
        <v>57</v>
      </c>
      <c r="D2" s="29"/>
      <c r="E2" s="29"/>
      <c r="F2" s="29"/>
      <c r="G2" s="30"/>
      <c r="H2" s="32" t="s">
        <v>56</v>
      </c>
    </row>
    <row r="3" spans="1:8" ht="24.95" customHeight="1" x14ac:dyDescent="0.2">
      <c r="A3" s="38"/>
      <c r="B3" s="35"/>
      <c r="C3" s="3" t="s">
        <v>52</v>
      </c>
      <c r="D3" s="3" t="s">
        <v>117</v>
      </c>
      <c r="E3" s="3" t="s">
        <v>53</v>
      </c>
      <c r="F3" s="3" t="s">
        <v>54</v>
      </c>
      <c r="G3" s="3" t="s">
        <v>55</v>
      </c>
      <c r="H3" s="33"/>
    </row>
    <row r="4" spans="1:8" x14ac:dyDescent="0.2">
      <c r="A4" s="39"/>
      <c r="B4" s="36"/>
      <c r="C4" s="4">
        <v>1</v>
      </c>
      <c r="D4" s="4">
        <v>2</v>
      </c>
      <c r="E4" s="4" t="s">
        <v>118</v>
      </c>
      <c r="F4" s="4">
        <v>4</v>
      </c>
      <c r="G4" s="4">
        <v>5</v>
      </c>
      <c r="H4" s="4" t="s">
        <v>119</v>
      </c>
    </row>
    <row r="5" spans="1:8" x14ac:dyDescent="0.2">
      <c r="A5" s="2"/>
      <c r="B5" s="7" t="s">
        <v>0</v>
      </c>
      <c r="C5" s="6">
        <v>15235968.050000001</v>
      </c>
      <c r="D5" s="6">
        <v>0</v>
      </c>
      <c r="E5" s="6">
        <f>C5+D5</f>
        <v>15235968.050000001</v>
      </c>
      <c r="F5" s="6">
        <v>2488650.8199999998</v>
      </c>
      <c r="G5" s="6">
        <v>2488650.8199999998</v>
      </c>
      <c r="H5" s="6">
        <f>E5-F5</f>
        <v>12747317.23</v>
      </c>
    </row>
    <row r="6" spans="1:8" x14ac:dyDescent="0.2">
      <c r="A6" s="2"/>
      <c r="B6" s="7" t="s">
        <v>1</v>
      </c>
      <c r="C6" s="6">
        <v>560000</v>
      </c>
      <c r="D6" s="6">
        <v>0</v>
      </c>
      <c r="E6" s="6">
        <f>C6+D6</f>
        <v>560000</v>
      </c>
      <c r="F6" s="6">
        <v>0</v>
      </c>
      <c r="G6" s="6">
        <v>0</v>
      </c>
      <c r="H6" s="6">
        <f>E6-F6</f>
        <v>560000</v>
      </c>
    </row>
    <row r="7" spans="1:8" x14ac:dyDescent="0.2">
      <c r="A7" s="2"/>
      <c r="B7" s="7" t="s">
        <v>2</v>
      </c>
      <c r="C7" s="6">
        <v>0</v>
      </c>
      <c r="D7" s="6">
        <v>0</v>
      </c>
      <c r="E7" s="6">
        <f>C7+D7</f>
        <v>0</v>
      </c>
      <c r="F7" s="6">
        <v>0</v>
      </c>
      <c r="G7" s="6">
        <v>0</v>
      </c>
      <c r="H7" s="6">
        <f>E7-F7</f>
        <v>0</v>
      </c>
    </row>
    <row r="8" spans="1:8" x14ac:dyDescent="0.2">
      <c r="A8" s="2"/>
      <c r="B8" s="7" t="s">
        <v>39</v>
      </c>
      <c r="C8" s="6">
        <v>0</v>
      </c>
      <c r="D8" s="6">
        <v>0</v>
      </c>
      <c r="E8" s="6">
        <f>C8+D8</f>
        <v>0</v>
      </c>
      <c r="F8" s="6">
        <v>0</v>
      </c>
      <c r="G8" s="6">
        <v>0</v>
      </c>
      <c r="H8" s="6">
        <f>E8-F8</f>
        <v>0</v>
      </c>
    </row>
    <row r="9" spans="1:8" x14ac:dyDescent="0.2">
      <c r="A9" s="2"/>
      <c r="B9" s="14" t="s">
        <v>36</v>
      </c>
      <c r="C9" s="17">
        <v>0</v>
      </c>
      <c r="D9" s="17">
        <v>0</v>
      </c>
      <c r="E9" s="17">
        <f>C9+D9</f>
        <v>0</v>
      </c>
      <c r="F9" s="17">
        <v>0</v>
      </c>
      <c r="G9" s="17">
        <v>0</v>
      </c>
      <c r="H9" s="17">
        <f>E9-F9</f>
        <v>0</v>
      </c>
    </row>
    <row r="10" spans="1:8" x14ac:dyDescent="0.2">
      <c r="A10" s="8"/>
      <c r="B10" s="12" t="s">
        <v>50</v>
      </c>
      <c r="C10" s="18">
        <f t="shared" ref="C10:H10" si="0">SUM(C5+C6+C7+C8+C9)</f>
        <v>15795968.050000001</v>
      </c>
      <c r="D10" s="18">
        <f t="shared" si="0"/>
        <v>0</v>
      </c>
      <c r="E10" s="18">
        <f t="shared" si="0"/>
        <v>15795968.050000001</v>
      </c>
      <c r="F10" s="18">
        <f t="shared" si="0"/>
        <v>2488650.8199999998</v>
      </c>
      <c r="G10" s="18">
        <f t="shared" si="0"/>
        <v>2488650.8199999998</v>
      </c>
      <c r="H10" s="18">
        <f t="shared" si="0"/>
        <v>13307317.23</v>
      </c>
    </row>
    <row r="12" spans="1:8" x14ac:dyDescent="0.2">
      <c r="A12" s="1" t="s">
        <v>120</v>
      </c>
    </row>
    <row r="17" spans="2:6" ht="12.75" x14ac:dyDescent="0.2">
      <c r="B17" s="40"/>
      <c r="C17"/>
    </row>
    <row r="18" spans="2:6" x14ac:dyDescent="0.2">
      <c r="B18" s="41"/>
      <c r="F18" s="41"/>
    </row>
    <row r="19" spans="2:6" x14ac:dyDescent="0.2">
      <c r="B19" s="41"/>
      <c r="F19" s="41"/>
    </row>
    <row r="20" spans="2:6" x14ac:dyDescent="0.2">
      <c r="B20" s="41"/>
      <c r="F20" s="42"/>
    </row>
    <row r="21" spans="2:6" x14ac:dyDescent="0.2">
      <c r="B21" s="41"/>
      <c r="F21" s="4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0"/>
  <sheetViews>
    <sheetView showGridLines="0" topLeftCell="A28" workbookViewId="0">
      <selection activeCell="A47" sqref="A47:XFD5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1" t="s">
        <v>141</v>
      </c>
      <c r="B1" s="29"/>
      <c r="C1" s="29"/>
      <c r="D1" s="29"/>
      <c r="E1" s="29"/>
      <c r="F1" s="29"/>
      <c r="G1" s="30"/>
    </row>
    <row r="2" spans="1:7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7" ht="24.95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7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4"/>
      <c r="B5" s="9"/>
      <c r="C5" s="9"/>
      <c r="D5" s="9"/>
      <c r="E5" s="9"/>
      <c r="F5" s="9"/>
      <c r="G5" s="9"/>
    </row>
    <row r="6" spans="1:7" x14ac:dyDescent="0.2">
      <c r="A6" s="25" t="s">
        <v>129</v>
      </c>
      <c r="B6" s="6">
        <v>1131555.44</v>
      </c>
      <c r="C6" s="6">
        <v>0</v>
      </c>
      <c r="D6" s="6">
        <f>B6+C6</f>
        <v>1131555.44</v>
      </c>
      <c r="E6" s="6">
        <v>266885.64</v>
      </c>
      <c r="F6" s="6">
        <v>266885.64</v>
      </c>
      <c r="G6" s="6">
        <f>D6-E6</f>
        <v>864669.79999999993</v>
      </c>
    </row>
    <row r="7" spans="1:7" x14ac:dyDescent="0.2">
      <c r="A7" s="25" t="s">
        <v>130</v>
      </c>
      <c r="B7" s="6">
        <v>3935934.97</v>
      </c>
      <c r="C7" s="6">
        <v>0</v>
      </c>
      <c r="D7" s="6">
        <f t="shared" ref="D7:D12" si="0">B7+C7</f>
        <v>3935934.97</v>
      </c>
      <c r="E7" s="6">
        <v>487990.08</v>
      </c>
      <c r="F7" s="6">
        <v>487990.08</v>
      </c>
      <c r="G7" s="6">
        <f t="shared" ref="G7:G12" si="1">D7-E7</f>
        <v>3447944.89</v>
      </c>
    </row>
    <row r="8" spans="1:7" x14ac:dyDescent="0.2">
      <c r="A8" s="25" t="s">
        <v>131</v>
      </c>
      <c r="B8" s="6">
        <v>7105325.7800000003</v>
      </c>
      <c r="C8" s="6">
        <v>0</v>
      </c>
      <c r="D8" s="6">
        <f t="shared" si="0"/>
        <v>7105325.7800000003</v>
      </c>
      <c r="E8" s="6">
        <v>1219142.1200000001</v>
      </c>
      <c r="F8" s="6">
        <v>1219142.1200000001</v>
      </c>
      <c r="G8" s="6">
        <f t="shared" si="1"/>
        <v>5886183.6600000001</v>
      </c>
    </row>
    <row r="9" spans="1:7" x14ac:dyDescent="0.2">
      <c r="A9" s="25" t="s">
        <v>132</v>
      </c>
      <c r="B9" s="6">
        <v>470456.84</v>
      </c>
      <c r="C9" s="6">
        <v>0</v>
      </c>
      <c r="D9" s="6">
        <f t="shared" si="0"/>
        <v>470456.84</v>
      </c>
      <c r="E9" s="6">
        <v>99098.48</v>
      </c>
      <c r="F9" s="6">
        <v>99098.48</v>
      </c>
      <c r="G9" s="6">
        <f t="shared" si="1"/>
        <v>371358.36000000004</v>
      </c>
    </row>
    <row r="10" spans="1:7" x14ac:dyDescent="0.2">
      <c r="A10" s="25" t="s">
        <v>133</v>
      </c>
      <c r="B10" s="6">
        <v>1132417.3999999999</v>
      </c>
      <c r="C10" s="6">
        <v>0</v>
      </c>
      <c r="D10" s="6">
        <f t="shared" si="0"/>
        <v>1132417.3999999999</v>
      </c>
      <c r="E10" s="6">
        <v>175075.42</v>
      </c>
      <c r="F10" s="6">
        <v>175075.42</v>
      </c>
      <c r="G10" s="6">
        <f t="shared" si="1"/>
        <v>957341.97999999986</v>
      </c>
    </row>
    <row r="11" spans="1:7" x14ac:dyDescent="0.2">
      <c r="A11" s="25" t="s">
        <v>134</v>
      </c>
      <c r="B11" s="6">
        <v>671987.12</v>
      </c>
      <c r="C11" s="6">
        <v>0</v>
      </c>
      <c r="D11" s="6">
        <f t="shared" si="0"/>
        <v>671987.12</v>
      </c>
      <c r="E11" s="6">
        <v>138775.1</v>
      </c>
      <c r="F11" s="6">
        <v>138775.1</v>
      </c>
      <c r="G11" s="6">
        <f t="shared" si="1"/>
        <v>533212.02</v>
      </c>
    </row>
    <row r="12" spans="1:7" x14ac:dyDescent="0.2">
      <c r="A12" s="25" t="s">
        <v>135</v>
      </c>
      <c r="B12" s="6">
        <v>1348290.5</v>
      </c>
      <c r="C12" s="6">
        <v>0</v>
      </c>
      <c r="D12" s="6">
        <f t="shared" si="0"/>
        <v>1348290.5</v>
      </c>
      <c r="E12" s="6">
        <v>101683.98</v>
      </c>
      <c r="F12" s="6">
        <v>101683.98</v>
      </c>
      <c r="G12" s="6">
        <f t="shared" si="1"/>
        <v>1246606.52</v>
      </c>
    </row>
    <row r="13" spans="1:7" x14ac:dyDescent="0.2">
      <c r="A13" s="25"/>
      <c r="B13" s="6"/>
      <c r="C13" s="6"/>
      <c r="D13" s="6"/>
      <c r="E13" s="6"/>
      <c r="F13" s="6"/>
      <c r="G13" s="6"/>
    </row>
    <row r="14" spans="1:7" x14ac:dyDescent="0.2">
      <c r="A14" s="13" t="s">
        <v>50</v>
      </c>
      <c r="B14" s="19">
        <f t="shared" ref="B14:G14" si="2">SUM(B6:B13)</f>
        <v>15795968.050000001</v>
      </c>
      <c r="C14" s="19">
        <f t="shared" si="2"/>
        <v>0</v>
      </c>
      <c r="D14" s="19">
        <f t="shared" si="2"/>
        <v>15795968.050000001</v>
      </c>
      <c r="E14" s="19">
        <f t="shared" si="2"/>
        <v>2488650.8200000003</v>
      </c>
      <c r="F14" s="19">
        <f t="shared" si="2"/>
        <v>2488650.8200000003</v>
      </c>
      <c r="G14" s="19">
        <f t="shared" si="2"/>
        <v>13307317.23</v>
      </c>
    </row>
    <row r="17" spans="1:7" ht="45" customHeight="1" x14ac:dyDescent="0.2">
      <c r="A17" s="31" t="s">
        <v>136</v>
      </c>
      <c r="B17" s="29"/>
      <c r="C17" s="29"/>
      <c r="D17" s="29"/>
      <c r="E17" s="29"/>
      <c r="F17" s="29"/>
      <c r="G17" s="30"/>
    </row>
    <row r="18" spans="1:7" x14ac:dyDescent="0.2">
      <c r="A18" s="34" t="s">
        <v>51</v>
      </c>
      <c r="B18" s="31" t="s">
        <v>57</v>
      </c>
      <c r="C18" s="29"/>
      <c r="D18" s="29"/>
      <c r="E18" s="29"/>
      <c r="F18" s="30"/>
      <c r="G18" s="32" t="s">
        <v>56</v>
      </c>
    </row>
    <row r="19" spans="1:7" ht="22.5" x14ac:dyDescent="0.2">
      <c r="A19" s="35"/>
      <c r="B19" s="3" t="s">
        <v>52</v>
      </c>
      <c r="C19" s="3" t="s">
        <v>117</v>
      </c>
      <c r="D19" s="3" t="s">
        <v>53</v>
      </c>
      <c r="E19" s="3" t="s">
        <v>54</v>
      </c>
      <c r="F19" s="3" t="s">
        <v>55</v>
      </c>
      <c r="G19" s="33"/>
    </row>
    <row r="20" spans="1:7" x14ac:dyDescent="0.2">
      <c r="A20" s="36"/>
      <c r="B20" s="4">
        <v>1</v>
      </c>
      <c r="C20" s="4">
        <v>2</v>
      </c>
      <c r="D20" s="4" t="s">
        <v>118</v>
      </c>
      <c r="E20" s="4">
        <v>4</v>
      </c>
      <c r="F20" s="4">
        <v>5</v>
      </c>
      <c r="G20" s="4" t="s">
        <v>119</v>
      </c>
    </row>
    <row r="21" spans="1:7" x14ac:dyDescent="0.2">
      <c r="A21" s="26" t="s">
        <v>8</v>
      </c>
      <c r="B21" s="6">
        <v>0</v>
      </c>
      <c r="C21" s="6">
        <v>0</v>
      </c>
      <c r="D21" s="6">
        <f>B21+C21</f>
        <v>0</v>
      </c>
      <c r="E21" s="6">
        <v>0</v>
      </c>
      <c r="F21" s="6">
        <v>0</v>
      </c>
      <c r="G21" s="6">
        <f>D21-E21</f>
        <v>0</v>
      </c>
    </row>
    <row r="22" spans="1:7" x14ac:dyDescent="0.2">
      <c r="A22" s="26" t="s">
        <v>9</v>
      </c>
      <c r="B22" s="6">
        <v>0</v>
      </c>
      <c r="C22" s="6">
        <v>0</v>
      </c>
      <c r="D22" s="6">
        <f t="shared" ref="D22:D24" si="3">B22+C22</f>
        <v>0</v>
      </c>
      <c r="E22" s="6">
        <v>0</v>
      </c>
      <c r="F22" s="6">
        <v>0</v>
      </c>
      <c r="G22" s="6">
        <f t="shared" ref="G22:G24" si="4">D22-E22</f>
        <v>0</v>
      </c>
    </row>
    <row r="23" spans="1:7" x14ac:dyDescent="0.2">
      <c r="A23" s="26" t="s">
        <v>10</v>
      </c>
      <c r="B23" s="6">
        <v>0</v>
      </c>
      <c r="C23" s="6">
        <v>0</v>
      </c>
      <c r="D23" s="6">
        <f t="shared" si="3"/>
        <v>0</v>
      </c>
      <c r="E23" s="6">
        <v>0</v>
      </c>
      <c r="F23" s="6">
        <v>0</v>
      </c>
      <c r="G23" s="6">
        <f t="shared" si="4"/>
        <v>0</v>
      </c>
    </row>
    <row r="24" spans="1:7" x14ac:dyDescent="0.2">
      <c r="A24" s="26" t="s">
        <v>121</v>
      </c>
      <c r="B24" s="6">
        <v>0</v>
      </c>
      <c r="C24" s="6">
        <v>0</v>
      </c>
      <c r="D24" s="6">
        <f t="shared" si="3"/>
        <v>0</v>
      </c>
      <c r="E24" s="6">
        <v>0</v>
      </c>
      <c r="F24" s="6">
        <v>0</v>
      </c>
      <c r="G24" s="6">
        <f t="shared" si="4"/>
        <v>0</v>
      </c>
    </row>
    <row r="25" spans="1:7" x14ac:dyDescent="0.2">
      <c r="A25" s="13" t="s">
        <v>50</v>
      </c>
      <c r="B25" s="19">
        <f t="shared" ref="B25:G25" si="5">SUM(B21:B24)</f>
        <v>0</v>
      </c>
      <c r="C25" s="19">
        <f t="shared" si="5"/>
        <v>0</v>
      </c>
      <c r="D25" s="19">
        <f t="shared" si="5"/>
        <v>0</v>
      </c>
      <c r="E25" s="19">
        <f t="shared" si="5"/>
        <v>0</v>
      </c>
      <c r="F25" s="19">
        <f t="shared" si="5"/>
        <v>0</v>
      </c>
      <c r="G25" s="19">
        <f t="shared" si="5"/>
        <v>0</v>
      </c>
    </row>
    <row r="28" spans="1:7" ht="45" customHeight="1" x14ac:dyDescent="0.2">
      <c r="A28" s="31" t="s">
        <v>137</v>
      </c>
      <c r="B28" s="29"/>
      <c r="C28" s="29"/>
      <c r="D28" s="29"/>
      <c r="E28" s="29"/>
      <c r="F28" s="29"/>
      <c r="G28" s="30"/>
    </row>
    <row r="29" spans="1:7" x14ac:dyDescent="0.2">
      <c r="A29" s="34" t="s">
        <v>51</v>
      </c>
      <c r="B29" s="31" t="s">
        <v>57</v>
      </c>
      <c r="C29" s="29"/>
      <c r="D29" s="29"/>
      <c r="E29" s="29"/>
      <c r="F29" s="30"/>
      <c r="G29" s="32" t="s">
        <v>56</v>
      </c>
    </row>
    <row r="30" spans="1:7" ht="22.5" x14ac:dyDescent="0.2">
      <c r="A30" s="35"/>
      <c r="B30" s="3" t="s">
        <v>52</v>
      </c>
      <c r="C30" s="3" t="s">
        <v>117</v>
      </c>
      <c r="D30" s="3" t="s">
        <v>53</v>
      </c>
      <c r="E30" s="3" t="s">
        <v>54</v>
      </c>
      <c r="F30" s="3" t="s">
        <v>55</v>
      </c>
      <c r="G30" s="33"/>
    </row>
    <row r="31" spans="1:7" x14ac:dyDescent="0.2">
      <c r="A31" s="36"/>
      <c r="B31" s="4">
        <v>1</v>
      </c>
      <c r="C31" s="4">
        <v>2</v>
      </c>
      <c r="D31" s="4" t="s">
        <v>118</v>
      </c>
      <c r="E31" s="4">
        <v>4</v>
      </c>
      <c r="F31" s="4">
        <v>5</v>
      </c>
      <c r="G31" s="4" t="s">
        <v>119</v>
      </c>
    </row>
    <row r="32" spans="1:7" x14ac:dyDescent="0.2">
      <c r="A32" s="27" t="s">
        <v>12</v>
      </c>
      <c r="B32" s="6">
        <v>15795968.050000001</v>
      </c>
      <c r="C32" s="6">
        <v>0</v>
      </c>
      <c r="D32" s="6">
        <f t="shared" ref="D32:D38" si="6">B32+C32</f>
        <v>15795968.050000001</v>
      </c>
      <c r="E32" s="6">
        <v>2488650.8199999998</v>
      </c>
      <c r="F32" s="6">
        <v>2488650.8199999998</v>
      </c>
      <c r="G32" s="6">
        <f t="shared" ref="G32:G38" si="7">D32-E32</f>
        <v>13307317.23</v>
      </c>
    </row>
    <row r="33" spans="1:7" x14ac:dyDescent="0.2">
      <c r="A33" s="27" t="s">
        <v>11</v>
      </c>
      <c r="B33" s="6">
        <v>0</v>
      </c>
      <c r="C33" s="6">
        <v>0</v>
      </c>
      <c r="D33" s="6">
        <f t="shared" si="6"/>
        <v>0</v>
      </c>
      <c r="E33" s="6">
        <v>0</v>
      </c>
      <c r="F33" s="6">
        <v>0</v>
      </c>
      <c r="G33" s="6">
        <f t="shared" si="7"/>
        <v>0</v>
      </c>
    </row>
    <row r="34" spans="1:7" x14ac:dyDescent="0.2">
      <c r="A34" s="27" t="s">
        <v>13</v>
      </c>
      <c r="B34" s="6">
        <v>0</v>
      </c>
      <c r="C34" s="6">
        <v>0</v>
      </c>
      <c r="D34" s="6">
        <f t="shared" si="6"/>
        <v>0</v>
      </c>
      <c r="E34" s="6">
        <v>0</v>
      </c>
      <c r="F34" s="6">
        <v>0</v>
      </c>
      <c r="G34" s="6">
        <f t="shared" si="7"/>
        <v>0</v>
      </c>
    </row>
    <row r="35" spans="1:7" x14ac:dyDescent="0.2">
      <c r="A35" s="27" t="s">
        <v>25</v>
      </c>
      <c r="B35" s="6">
        <v>0</v>
      </c>
      <c r="C35" s="6">
        <v>0</v>
      </c>
      <c r="D35" s="6">
        <f t="shared" si="6"/>
        <v>0</v>
      </c>
      <c r="E35" s="6">
        <v>0</v>
      </c>
      <c r="F35" s="6">
        <v>0</v>
      </c>
      <c r="G35" s="6">
        <f t="shared" si="7"/>
        <v>0</v>
      </c>
    </row>
    <row r="36" spans="1:7" ht="11.25" customHeight="1" x14ac:dyDescent="0.2">
      <c r="A36" s="27" t="s">
        <v>26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f t="shared" si="7"/>
        <v>0</v>
      </c>
    </row>
    <row r="37" spans="1:7" x14ac:dyDescent="0.2">
      <c r="A37" s="27" t="s">
        <v>128</v>
      </c>
      <c r="B37" s="6">
        <v>0</v>
      </c>
      <c r="C37" s="6">
        <v>0</v>
      </c>
      <c r="D37" s="6">
        <f t="shared" si="6"/>
        <v>0</v>
      </c>
      <c r="E37" s="6">
        <v>0</v>
      </c>
      <c r="F37" s="6">
        <v>0</v>
      </c>
      <c r="G37" s="6">
        <f t="shared" si="7"/>
        <v>0</v>
      </c>
    </row>
    <row r="38" spans="1:7" x14ac:dyDescent="0.2">
      <c r="A38" s="27" t="s">
        <v>14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13" t="s">
        <v>50</v>
      </c>
      <c r="B39" s="19">
        <f t="shared" ref="B39:G39" si="8">SUM(B32:B38)</f>
        <v>15795968.050000001</v>
      </c>
      <c r="C39" s="19">
        <f t="shared" si="8"/>
        <v>0</v>
      </c>
      <c r="D39" s="19">
        <f t="shared" si="8"/>
        <v>15795968.050000001</v>
      </c>
      <c r="E39" s="19">
        <f t="shared" si="8"/>
        <v>2488650.8199999998</v>
      </c>
      <c r="F39" s="19">
        <f t="shared" si="8"/>
        <v>2488650.8199999998</v>
      </c>
      <c r="G39" s="19">
        <f t="shared" si="8"/>
        <v>13307317.23</v>
      </c>
    </row>
    <row r="41" spans="1:7" x14ac:dyDescent="0.2">
      <c r="A41" s="1" t="s">
        <v>120</v>
      </c>
    </row>
    <row r="46" spans="1:7" ht="12.75" x14ac:dyDescent="0.2">
      <c r="B46" s="40"/>
      <c r="C46"/>
    </row>
    <row r="47" spans="1:7" x14ac:dyDescent="0.2">
      <c r="A47" s="41"/>
      <c r="E47" s="41"/>
    </row>
    <row r="48" spans="1:7" x14ac:dyDescent="0.2">
      <c r="A48" s="41"/>
      <c r="E48" s="41"/>
    </row>
    <row r="49" spans="1:5" x14ac:dyDescent="0.2">
      <c r="A49" s="41"/>
      <c r="E49" s="42"/>
    </row>
    <row r="50" spans="1:5" x14ac:dyDescent="0.2">
      <c r="A50" s="41"/>
      <c r="E50" s="41"/>
    </row>
  </sheetData>
  <sheetProtection formatCells="0" formatColumns="0" formatRows="0" insertRows="0" deleteRows="0" autoFilter="0"/>
  <mergeCells count="12">
    <mergeCell ref="B2:F2"/>
    <mergeCell ref="G2:G3"/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6"/>
  <sheetViews>
    <sheetView showGridLines="0" topLeftCell="A11" workbookViewId="0">
      <selection activeCell="A42" sqref="A42:XFD47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31" t="s">
        <v>138</v>
      </c>
      <c r="B1" s="29"/>
      <c r="C1" s="29"/>
      <c r="D1" s="29"/>
      <c r="E1" s="29"/>
      <c r="F1" s="29"/>
      <c r="G1" s="30"/>
    </row>
    <row r="2" spans="1:7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7" ht="24.95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7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0</v>
      </c>
      <c r="C5" s="16">
        <f t="shared" si="0"/>
        <v>0</v>
      </c>
      <c r="D5" s="16">
        <f t="shared" si="0"/>
        <v>0</v>
      </c>
      <c r="E5" s="16">
        <f t="shared" si="0"/>
        <v>0</v>
      </c>
      <c r="F5" s="16">
        <f t="shared" si="0"/>
        <v>0</v>
      </c>
      <c r="G5" s="16">
        <f t="shared" si="0"/>
        <v>0</v>
      </c>
    </row>
    <row r="6" spans="1:7" x14ac:dyDescent="0.2">
      <c r="A6" s="28" t="s">
        <v>40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x14ac:dyDescent="0.2">
      <c r="A7" s="28" t="s">
        <v>16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x14ac:dyDescent="0.2">
      <c r="A8" s="28" t="s">
        <v>122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28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28" t="s">
        <v>22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28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28" t="s">
        <v>41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28" t="s">
        <v>18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10" t="s">
        <v>19</v>
      </c>
      <c r="B14" s="16">
        <f t="shared" ref="B14:G14" si="3">SUM(B15:B21)</f>
        <v>15795968.050000001</v>
      </c>
      <c r="C14" s="16">
        <f t="shared" si="3"/>
        <v>0</v>
      </c>
      <c r="D14" s="16">
        <f t="shared" si="3"/>
        <v>15795968.050000001</v>
      </c>
      <c r="E14" s="16">
        <f t="shared" si="3"/>
        <v>2488650.8199999998</v>
      </c>
      <c r="F14" s="16">
        <f t="shared" si="3"/>
        <v>2488650.8199999998</v>
      </c>
      <c r="G14" s="16">
        <f t="shared" si="3"/>
        <v>13307317.23</v>
      </c>
    </row>
    <row r="15" spans="1:7" x14ac:dyDescent="0.2">
      <c r="A15" s="28" t="s">
        <v>42</v>
      </c>
      <c r="B15" s="6">
        <v>0</v>
      </c>
      <c r="C15" s="6">
        <v>0</v>
      </c>
      <c r="D15" s="6">
        <f>B15+C15</f>
        <v>0</v>
      </c>
      <c r="E15" s="6">
        <v>0</v>
      </c>
      <c r="F15" s="6">
        <v>0</v>
      </c>
      <c r="G15" s="6">
        <f t="shared" ref="G15:G21" si="4">D15-E15</f>
        <v>0</v>
      </c>
    </row>
    <row r="16" spans="1:7" x14ac:dyDescent="0.2">
      <c r="A16" s="28" t="s">
        <v>27</v>
      </c>
      <c r="B16" s="6">
        <v>0</v>
      </c>
      <c r="C16" s="6">
        <v>0</v>
      </c>
      <c r="D16" s="6">
        <f t="shared" ref="D16:D21" si="5">B16+C16</f>
        <v>0</v>
      </c>
      <c r="E16" s="6">
        <v>0</v>
      </c>
      <c r="F16" s="6">
        <v>0</v>
      </c>
      <c r="G16" s="6">
        <f t="shared" si="4"/>
        <v>0</v>
      </c>
    </row>
    <row r="17" spans="1:7" x14ac:dyDescent="0.2">
      <c r="A17" s="28" t="s">
        <v>20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x14ac:dyDescent="0.2">
      <c r="A18" s="28" t="s">
        <v>43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 t="shared" si="4"/>
        <v>0</v>
      </c>
    </row>
    <row r="19" spans="1:7" x14ac:dyDescent="0.2">
      <c r="A19" s="28" t="s">
        <v>44</v>
      </c>
      <c r="B19" s="6">
        <v>15795968.050000001</v>
      </c>
      <c r="C19" s="6">
        <v>0</v>
      </c>
      <c r="D19" s="6">
        <f t="shared" si="5"/>
        <v>15795968.050000001</v>
      </c>
      <c r="E19" s="6">
        <v>2488650.8199999998</v>
      </c>
      <c r="F19" s="6">
        <v>2488650.8199999998</v>
      </c>
      <c r="G19" s="6">
        <f t="shared" si="4"/>
        <v>13307317.23</v>
      </c>
    </row>
    <row r="20" spans="1:7" x14ac:dyDescent="0.2">
      <c r="A20" s="28" t="s">
        <v>45</v>
      </c>
      <c r="B20" s="6">
        <v>0</v>
      </c>
      <c r="C20" s="6">
        <v>0</v>
      </c>
      <c r="D20" s="6">
        <f t="shared" si="5"/>
        <v>0</v>
      </c>
      <c r="E20" s="6">
        <v>0</v>
      </c>
      <c r="F20" s="6">
        <v>0</v>
      </c>
      <c r="G20" s="6">
        <f t="shared" si="4"/>
        <v>0</v>
      </c>
    </row>
    <row r="21" spans="1:7" x14ac:dyDescent="0.2">
      <c r="A21" s="28" t="s">
        <v>4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x14ac:dyDescent="0.2">
      <c r="A22" s="10" t="s">
        <v>46</v>
      </c>
      <c r="B22" s="16">
        <f t="shared" ref="B22:G22" si="6">SUM(B23:B31)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">
      <c r="A23" s="28" t="s">
        <v>28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x14ac:dyDescent="0.2">
      <c r="A24" s="28" t="s">
        <v>23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x14ac:dyDescent="0.2">
      <c r="A25" s="28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28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28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28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28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28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28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28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28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28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28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19">
        <f t="shared" ref="B37:G37" si="12">SUM(B32+B22+B14+B5)</f>
        <v>15795968.050000001</v>
      </c>
      <c r="C37" s="19">
        <f t="shared" si="12"/>
        <v>0</v>
      </c>
      <c r="D37" s="19">
        <f t="shared" si="12"/>
        <v>15795968.050000001</v>
      </c>
      <c r="E37" s="19">
        <f t="shared" si="12"/>
        <v>2488650.8199999998</v>
      </c>
      <c r="F37" s="19">
        <f t="shared" si="12"/>
        <v>2488650.8199999998</v>
      </c>
      <c r="G37" s="19">
        <f t="shared" si="12"/>
        <v>13307317.23</v>
      </c>
    </row>
    <row r="39" spans="1:7" x14ac:dyDescent="0.2">
      <c r="A39" s="1" t="s">
        <v>120</v>
      </c>
    </row>
    <row r="43" spans="1:7" x14ac:dyDescent="0.2">
      <c r="A43" s="41"/>
      <c r="E43" s="41"/>
    </row>
    <row r="44" spans="1:7" x14ac:dyDescent="0.2">
      <c r="A44" s="41"/>
      <c r="E44" s="41"/>
    </row>
    <row r="45" spans="1:7" x14ac:dyDescent="0.2">
      <c r="A45" s="41"/>
      <c r="E45" s="42"/>
    </row>
    <row r="46" spans="1:7" x14ac:dyDescent="0.2">
      <c r="A46" s="41"/>
      <c r="E46" s="41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UTLB</cp:lastModifiedBy>
  <cp:lastPrinted>2023-04-26T21:32:31Z</cp:lastPrinted>
  <dcterms:created xsi:type="dcterms:W3CDTF">2014-02-10T03:37:14Z</dcterms:created>
  <dcterms:modified xsi:type="dcterms:W3CDTF">2023-04-26T21:43:40Z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