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CONTABLES\"/>
    </mc:Choice>
  </mc:AlternateContent>
  <xr:revisionPtr revIDLastSave="0" documentId="13_ncr:1_{29EF0CEC-D9CA-458C-A5BB-78A1DFF2FFFB}" xr6:coauthVersionLast="47" xr6:coauthVersionMax="47" xr10:uidLastSave="{00000000-0000-0000-0000-000000000000}"/>
  <bookViews>
    <workbookView xWindow="-120" yWindow="-120" windowWidth="28110" windowHeight="16440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7" i="64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<sst xmlns="http://schemas.openxmlformats.org/spreadsheetml/2006/main" count="934" uniqueCount="664">
  <si>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</si>
  <si>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</si>
  <si>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</si>
  <si>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</si>
  <si>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</si>
  <si>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</si>
  <si>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</si>
  <si>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</si>
  <si>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</si>
  <si>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</si>
  <si>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</si>
  <si>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</si>
  <si>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</si>
  <si>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</si>
  <si>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</si>
  <si>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</si>
  <si>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</si>
  <si>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</si>
  <si>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</si>
  <si>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</si>
  <si>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</si>
  <si>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</si>
  <si>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</si>
  <si>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</si>
  <si>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</si>
  <si>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</si>
  <si>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</si>
  <si>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</si>
  <si>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</si>
  <si>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</si>
  <si>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</si>
  <si>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</si>
  <si>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</si>
  <si>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</si>
  <si>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</si>
  <si>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</si>
  <si>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</si>
  <si>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</si>
  <si>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</si>
  <si>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</si>
  <si>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</si>
  <si>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</si>
  <si>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</si>
  <si>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</si>
  <si>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</si>
  <si>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</si>
  <si>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</si>
  <si>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</si>
  <si>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</si>
  <si>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</si>
  <si>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</si>
  <si>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</si>
  <si>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</si>
  <si>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</si>
  <si>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</si>
  <si>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</si>
  <si>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</si>
  <si>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</si>
  <si>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</si>
  <si>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</si>
  <si>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</si>
  <si>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</si>
  <si>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</si>
  <si>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</si>
  <si>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</si>
  <si>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</si>
  <si>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</si>
  <si>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</si>
  <si>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</si>
  <si>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</si>
  <si>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</si>
  <si>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</si>
  <si>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</si>
  <si>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</si>
  <si>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</si>
  <si>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</si>
  <si>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</si>
  <si>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</si>
  <si>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</si>
  <si>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</si>
  <si>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</si>
  <si>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</si>
  <si>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</si>
  <si>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</si>
  <si>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</si>
  <si>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</si>
  <si>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</si>
  <si>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</si>
  <si>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</si>
  <si>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</si>
  <si>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</si>
  <si>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</si>
  <si>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</si>
  <si>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</si>
  <si>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</si>
  <si>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</si>
  <si>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</si>
  <si>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</si>
  <si>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</si>
  <si>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</si>
  <si>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</si>
  <si>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</si>
  <si>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</si>
  <si>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</si>
  <si>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</si>
  <si>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</si>
  <si>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</si>
  <si>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</si>
  <si>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</si>
  <si>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</si>
  <si>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</si>
  <si>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</si>
  <si>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</si>
  <si>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</si>
  <si>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</si>
  <si>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</si>
  <si>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</si>
  <si>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</si>
  <si>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</si>
  <si>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</si>
  <si>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</si>
  <si>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</si>
  <si>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</si>
  <si>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</si>
  <si>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</si>
  <si>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</si>
  <si>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</si>
  <si>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</si>
  <si>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</si>
  <si>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</si>
  <si>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</si>
  <si>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</si>
  <si>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</si>
  <si>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</si>
  <si>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</si>
  <si>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</si>
  <si>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</si>
  <si>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</si>
  <si>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</si>
  <si>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</si>
  <si>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</si>
  <si>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</si>
  <si>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</si>
  <si>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</si>
  <si>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</si>
  <si>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</si>
  <si>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</si>
  <si>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</si>
  <si>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</si>
  <si>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</si>
  <si>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</si>
  <si>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</si>
  <si>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</si>
  <si>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</si>
  <si>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</si>
  <si>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</si>
  <si>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</si>
  <si>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</si>
  <si>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</si>
  <si>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</si>
  <si>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</si>
  <si>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</si>
  <si>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</si>
  <si>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</si>
  <si>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</si>
  <si>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</si>
  <si>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</si>
  <si>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</si>
  <si>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</si>
  <si>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</si>
  <si>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</si>
  <si>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</si>
  <si>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</si>
  <si>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</si>
  <si>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</si>
  <si>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</si>
  <si>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</si>
  <si>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</si>
  <si>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</si>
  <si>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</si>
  <si>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</si>
  <si>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</si>
  <si>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</si>
  <si>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</si>
  <si>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</si>
  <si>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</si>
  <si>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</si>
  <si>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</si>
  <si>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</si>
  <si>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</si>
  <si>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</si>
  <si>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</si>
  <si>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</si>
  <si>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</si>
  <si>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</si>
  <si>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</si>
  <si>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</si>
  <si>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</si>
  <si>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</si>
  <si>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</si>
  <si>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</si>
  <si>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</si>
  <si>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</si>
  <si>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</si>
  <si>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</si>
  <si>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</si>
  <si>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</si>
  <si>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</si>
  <si>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</si>
  <si>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</si>
  <si>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</si>
  <si>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</si>
  <si>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</si>
  <si>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</si>
  <si>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</si>
  <si>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</si>
  <si>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</si>
  <si>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</si>
  <si>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</si>
  <si>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</si>
  <si>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</si>
  <si>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</si>
  <si>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</si>
  <si>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</si>
  <si>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</si>
  <si>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</si>
  <si>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</si>
  <si>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</si>
  <si>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</si>
  <si>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</si>
  <si>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</si>
  <si>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</si>
  <si>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</si>
  <si>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</si>
  <si>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</si>
  <si>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</si>
  <si>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</si>
  <si>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</si>
  <si>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</si>
  <si>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</si>
  <si>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</si>
  <si>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</si>
  <si>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</si>
  <si>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</si>
  <si>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</si>
  <si>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</si>
  <si>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</si>
  <si>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</si>
  <si>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</si>
  <si>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</si>
  <si>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</si>
  <si>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</si>
  <si>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</si>
  <si>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</si>
  <si>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</si>
  <si>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</si>
  <si>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</si>
  <si>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</si>
  <si>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</si>
  <si>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</si>
  <si>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</si>
  <si>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</si>
  <si>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</si>
  <si>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</si>
  <si>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</si>
  <si>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</si>
  <si>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</si>
  <si>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</si>
  <si>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</si>
  <si>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</si>
  <si>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</si>
  <si>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</si>
  <si>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</si>
  <si>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</si>
  <si>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</si>
  <si>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</si>
  <si>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</si>
  <si>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</si>
  <si>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</si>
  <si>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</si>
  <si>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</si>
  <si>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</si>
  <si>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</si>
  <si>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</si>
  <si>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</si>
  <si>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</si>
  <si>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</si>
  <si>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</si>
  <si>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</si>
  <si>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</si>
  <si>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</si>
  <si>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</si>
  <si>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</si>
  <si>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</si>
  <si>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</si>
  <si>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</si>
  <si>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</si>
  <si>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</si>
  <si>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</si>
  <si>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</si>
  <si>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</si>
  <si>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</si>
  <si>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</si>
  <si>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</si>
  <si>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</si>
  <si>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</si>
  <si>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</si>
  <si>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</si>
  <si>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</si>
  <si>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</si>
  <si>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</si>
  <si>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</si>
  <si>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</si>
  <si>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</si>
  <si>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</si>
  <si>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</si>
  <si>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</si>
  <si>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</si>
  <si>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</si>
  <si>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</si>
  <si>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</si>
  <si>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</si>
  <si>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</si>
  <si>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</si>
  <si>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</si>
  <si>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</si>
  <si>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</si>
  <si>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</si>
  <si>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</si>
  <si>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</si>
  <si>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</si>
  <si>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</si>
  <si>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</si>
  <si>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</si>
  <si>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</si>
  <si>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</si>
  <si>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</si>
  <si>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</si>
  <si>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</si>
  <si>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</si>
  <si>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</si>
  <si>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</si>
  <si>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</si>
  <si>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</si>
  <si>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</si>
  <si>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</si>
  <si>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</si>
  <si>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</si>
  <si>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</si>
  <si>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</si>
  <si>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</si>
  <si>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</si>
  <si>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</si>
  <si>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</si>
  <si>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</si>
  <si>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</si>
  <si>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</si>
  <si>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</si>
  <si>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</si>
  <si>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</si>
  <si>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</si>
  <si>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</si>
  <si>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</si>
  <si>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</si>
  <si>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</si>
  <si>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</si>
  <si>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</si>
  <si>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</si>
  <si>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</si>
  <si>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</si>
  <si>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</si>
  <si>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</si>
  <si>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</si>
  <si>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</si>
  <si>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</si>
  <si>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</si>
  <si>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</si>
  <si>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</si>
  <si>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</si>
  <si>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</si>
  <si>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</si>
  <si>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</si>
  <si>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</si>
  <si>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</si>
  <si>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</si>
  <si>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</si>
  <si>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</si>
  <si>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</si>
  <si>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</si>
  <si>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</si>
  <si>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</si>
  <si>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</si>
  <si>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</si>
  <si>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</si>
  <si>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</si>
  <si>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</si>
  <si>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</si>
  <si>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</si>
  <si>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</si>
  <si>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</si>
  <si>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</si>
  <si>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</si>
  <si>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</si>
  <si>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</si>
  <si>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</si>
  <si>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</si>
  <si>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</si>
  <si>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</si>
  <si>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</si>
  <si>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</si>
  <si>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</si>
  <si>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</si>
  <si>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</si>
  <si>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</si>
  <si>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</si>
  <si>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</si>
  <si>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</si>
  <si>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</si>
  <si>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</si>
  <si>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</si>
  <si>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</si>
  <si>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</si>
  <si>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</si>
  <si>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</si>
  <si>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</si>
  <si>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</si>
  <si>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</si>
  <si>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</si>
  <si>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</si>
  <si>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</si>
  <si>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</si>
  <si>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</si>
  <si>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</si>
  <si>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</si>
  <si>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</si>
  <si>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</si>
  <si>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</si>
  <si>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</si>
  <si>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</si>
  <si>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</si>
  <si>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</si>
  <si>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</si>
  <si>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</si>
  <si>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</si>
  <si>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</si>
  <si>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</si>
  <si>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</si>
  <si>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</si>
  <si>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</si>
  <si>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</si>
  <si>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</si>
  <si>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</si>
  <si>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</si>
  <si>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</si>
  <si>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</si>
  <si>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</si>
  <si>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</si>
  <si>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</si>
  <si>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</si>
  <si>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</si>
  <si>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</si>
  <si>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</si>
  <si>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</si>
  <si>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</si>
  <si>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</si>
  <si>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</si>
  <si>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</si>
  <si>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</si>
  <si>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</si>
  <si>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</si>
  <si>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</si>
  <si>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</si>
  <si>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</si>
  <si>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</si>
  <si>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</si>
  <si>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</si>
  <si>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</si>
  <si>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</si>
  <si>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</si>
  <si>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</si>
  <si>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</si>
  <si>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</si>
  <si>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</si>
  <si>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</si>
  <si>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</si>
  <si>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</si>
  <si>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</si>
  <si>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</si>
  <si>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</si>
  <si>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</si>
  <si>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</si>
  <si>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</si>
  <si>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</si>
  <si>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</si>
  <si>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</si>
  <si>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</si>
  <si>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</si>
  <si>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</si>
  <si>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</si>
  <si>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</si>
  <si>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</si>
  <si>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</si>
  <si>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</si>
  <si>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</si>
  <si>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</si>
  <si>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</si>
  <si>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</si>
  <si>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</si>
  <si>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</si>
  <si>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</si>
  <si>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</si>
  <si>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</si>
  <si>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</si>
  <si>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</si>
  <si>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</si>
  <si>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</si>
  <si>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</si>
  <si>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</si>
  <si>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</si>
  <si>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</si>
  <si>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</si>
  <si>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</si>
  <si>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</si>
  <si>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</si>
  <si>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</si>
  <si>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</si>
  <si>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</si>
  <si>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</si>
  <si>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</si>
  <si>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</si>
  <si>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</si>
  <si>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</si>
  <si>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</si>
  <si>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</si>
  <si>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</si>
  <si>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</si>
  <si>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</si>
  <si>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</si>
  <si>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</si>
  <si>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</si>
  <si>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</si>
  <si>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</si>
  <si>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</si>
  <si>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</si>
  <si>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</si>
  <si>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</si>
  <si>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</si>
  <si>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</si>
  <si>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</si>
  <si>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</si>
  <si>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</si>
  <si>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</si>
  <si>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</si>
  <si>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</si>
  <si>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</si>
  <si>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</si>
  <si>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</si>
  <si>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</si>
  <si>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</si>
  <si>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</si>
  <si>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</si>
  <si>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</si>
  <si>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</si>
  <si>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</si>
  <si>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</si>
  <si>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</si>
  <si>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</si>
  <si>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</si>
  <si>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</si>
  <si>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</si>
  <si>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</si>
  <si>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</si>
  <si>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</si>
  <si>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</si>
  <si>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</si>
  <si>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</si>
  <si>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</si>
  <si>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</si>
  <si>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</si>
  <si>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</si>
  <si>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</si>
  <si>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</si>
  <si>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</si>
  <si>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</si>
  <si>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</si>
  <si>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</si>
  <si>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</si>
  <si>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</si>
  <si>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</si>
  <si>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</si>
  <si>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</si>
  <si>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</si>
  <si>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</si>
  <si>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</si>
  <si>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</si>
  <si>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</si>
  <si>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</si>
  <si>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</si>
  <si>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</si>
  <si>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</si>
  <si>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</si>
  <si>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</si>
  <si>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</si>
  <si>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</si>
  <si>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</si>
  <si>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</si>
  <si>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</si>
  <si>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</si>
  <si>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</si>
  <si>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</si>
  <si>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</si>
  <si>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</si>
  <si>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</si>
  <si>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</si>
  <si>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</si>
  <si>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</si>
  <si>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</si>
  <si>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</si>
  <si>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</si>
  <si>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</si>
  <si>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</si>
  <si>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</si>
  <si>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</si>
  <si>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</si>
  <si>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</si>
  <si>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</si>
  <si>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</si>
  <si>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</si>
  <si>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</si>
  <si>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</si>
  <si>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</si>
  <si>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</si>
  <si>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</si>
  <si>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</si>
  <si>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</si>
  <si>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</si>
  <si>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</si>
  <si>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</si>
  <si>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</si>
  <si>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</si>
  <si>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</si>
  <si>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</si>
  <si>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</si>
  <si>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</si>
  <si>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</si>
  <si>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</si>
  <si>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</si>
  <si>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</si>
  <si>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</si>
  <si>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</si>
  <si>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</si>
  <si>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</si>
  <si>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</si>
  <si>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</si>
  <si>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</si>
  <si>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</si>
  <si>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</si>
  <si>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</si>
  <si>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</si>
  <si>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</si>
  <si>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</si>
  <si>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</si>
  <si>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Correspondiente del 1 de Enero al 31 de Marzo de 2023</t>
  </si>
  <si>
    <t>Universidad Tecnológica Laja Bajío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</si>
</sst>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/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662</v>
      </c>
      <c r="B3" s="152"/>
      <c r="C3" s="17"/>
      <c r="D3" s="14" t="s">
        <v>604</v>
      </c>
      <c r="E3" s="15">
        <v>1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663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662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5081100.7699999996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4497.68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4497.68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367333.28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367333.28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4718265.169999999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663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662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2488650.8199999998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0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0</v>
      </c>
    </row>
    <row r="11" spans="1:3" x14ac:dyDescent="0.2">
      <c r="A11" s="85">
        <v>2.4</v>
      </c>
      <c r="B11" s="72" t="s">
        <v>238</v>
      </c>
      <c r="C11" s="137">
        <v>0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0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0</v>
      </c>
    </row>
    <row r="31" spans="1:3" x14ac:dyDescent="0.2">
      <c r="A31" s="85" t="s">
        <v>556</v>
      </c>
      <c r="B31" s="72" t="s">
        <v>439</v>
      </c>
      <c r="C31" s="137">
        <v>0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2488650.8199999998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activeCell="A2" sqref="A2:F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663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662</v>
      </c>
      <c r="B3" s="174"/>
      <c r="C3" s="174"/>
      <c r="D3" s="174"/>
      <c r="E3" s="174"/>
      <c r="F3" s="174"/>
      <c r="G3" s="27" t="s">
        <v>607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15795968.050000001</v>
      </c>
      <c r="E36" s="34">
        <v>0</v>
      </c>
      <c r="F36" s="34">
        <f t="shared" si="0"/>
        <v>15795968.050000001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4716545.3099999996</v>
      </c>
      <c r="E37" s="34">
        <v>-15431412.59</v>
      </c>
      <c r="F37" s="34">
        <f t="shared" si="0"/>
        <v>-10714867.280000001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1645948.65</v>
      </c>
      <c r="E39" s="34">
        <v>-3581683.65</v>
      </c>
      <c r="F39" s="34">
        <f t="shared" si="0"/>
        <v>-1935735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-1505669.17</v>
      </c>
      <c r="E40" s="34">
        <v>-1639696.6</v>
      </c>
      <c r="F40" s="34">
        <f t="shared" si="0"/>
        <v>-3145365.77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-15795968.050000001</v>
      </c>
      <c r="F41" s="34">
        <f t="shared" si="0"/>
        <v>-15795968.050000001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16677629.9</v>
      </c>
      <c r="E42" s="34">
        <v>-10840433.33</v>
      </c>
      <c r="F42" s="34">
        <f t="shared" si="0"/>
        <v>5837196.5700000003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8416082.1899999995</v>
      </c>
      <c r="E44" s="34">
        <v>-945961.53</v>
      </c>
      <c r="F44" s="34">
        <f t="shared" si="0"/>
        <v>7470120.6599999992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2439081.46</v>
      </c>
      <c r="E45" s="34">
        <v>-2439081.46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691472.5</v>
      </c>
      <c r="E46" s="34">
        <v>-691472.5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439238.08</v>
      </c>
      <c r="E47" s="34">
        <v>2049412.74</v>
      </c>
      <c r="F47" s="34">
        <f t="shared" si="0"/>
        <v>2488650.8199999998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663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662</v>
      </c>
      <c r="B3" s="155"/>
      <c r="C3" s="155"/>
      <c r="D3" s="155"/>
      <c r="E3" s="155"/>
      <c r="F3" s="155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1935735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10</v>
      </c>
      <c r="D27" s="24">
        <v>10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59898995.140000001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59898995.140000001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8476245.0399999991</v>
      </c>
      <c r="D62" s="24">
        <f t="shared" ref="D62:E62" si="0">SUM(D63:D70)</f>
        <v>0</v>
      </c>
      <c r="E62" s="24">
        <f t="shared" si="0"/>
        <v>3589649.48</v>
      </c>
    </row>
    <row r="63" spans="1:9" x14ac:dyDescent="0.2">
      <c r="A63" s="22">
        <v>1241</v>
      </c>
      <c r="B63" s="20" t="s">
        <v>237</v>
      </c>
      <c r="C63" s="24">
        <v>3143065.39</v>
      </c>
      <c r="D63" s="24">
        <v>0</v>
      </c>
      <c r="E63" s="24">
        <v>2017191.8</v>
      </c>
    </row>
    <row r="64" spans="1:9" x14ac:dyDescent="0.2">
      <c r="A64" s="22">
        <v>1242</v>
      </c>
      <c r="B64" s="20" t="s">
        <v>238</v>
      </c>
      <c r="C64" s="24">
        <v>98239.35</v>
      </c>
      <c r="D64" s="24">
        <v>0</v>
      </c>
      <c r="E64" s="24">
        <v>61823.3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242</v>
      </c>
      <c r="C68" s="24">
        <v>5234940.3</v>
      </c>
      <c r="D68" s="24">
        <v>0</v>
      </c>
      <c r="E68" s="24">
        <v>1510634.38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-42242.8</v>
      </c>
      <c r="D110" s="24">
        <f>SUM(D111:D119)</f>
        <v>-42242.8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-178539.56</v>
      </c>
      <c r="D111" s="24">
        <f>C111</f>
        <v>-178539.56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2059</v>
      </c>
      <c r="D112" s="24">
        <f t="shared" ref="D112:D119" si="1">C112</f>
        <v>2059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114371.75</v>
      </c>
      <c r="D117" s="24">
        <f t="shared" si="1"/>
        <v>114371.75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19866.009999999998</v>
      </c>
      <c r="D119" s="24">
        <f t="shared" si="1"/>
        <v>19866.009999999998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7697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663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662</v>
      </c>
      <c r="B3" s="153"/>
      <c r="C3" s="153"/>
      <c r="D3" s="14" t="s">
        <v>607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498873.85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498873.85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498873.85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4210401.43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1844901.72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1844901.72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2365499.71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2365499.71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4497.68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4497.68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4497.68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2488650.8199999998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2455035.0699999998</v>
      </c>
      <c r="D99" s="53">
        <f>C99/$C$98</f>
        <v>0.98649237983495008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2081241.3399999999</v>
      </c>
      <c r="D100" s="53">
        <f t="shared" ref="D100:D163" si="0">C100/$C$98</f>
        <v>0.83629303206144445</v>
      </c>
      <c r="E100" s="49"/>
    </row>
    <row r="101" spans="1:5" x14ac:dyDescent="0.2">
      <c r="A101" s="51">
        <v>5111</v>
      </c>
      <c r="B101" s="49" t="s">
        <v>361</v>
      </c>
      <c r="C101" s="52">
        <v>1173877.44</v>
      </c>
      <c r="D101" s="53">
        <f t="shared" si="0"/>
        <v>0.47169230434665799</v>
      </c>
      <c r="E101" s="49"/>
    </row>
    <row r="102" spans="1:5" x14ac:dyDescent="0.2">
      <c r="A102" s="51">
        <v>5112</v>
      </c>
      <c r="B102" s="49" t="s">
        <v>362</v>
      </c>
      <c r="C102" s="52">
        <v>548715</v>
      </c>
      <c r="D102" s="53">
        <f t="shared" si="0"/>
        <v>0.22048693838053185</v>
      </c>
      <c r="E102" s="49"/>
    </row>
    <row r="103" spans="1:5" x14ac:dyDescent="0.2">
      <c r="A103" s="51">
        <v>5113</v>
      </c>
      <c r="B103" s="49" t="s">
        <v>363</v>
      </c>
      <c r="C103" s="52">
        <v>4241.47</v>
      </c>
      <c r="D103" s="53">
        <f t="shared" si="0"/>
        <v>1.7043250768301839E-3</v>
      </c>
      <c r="E103" s="49"/>
    </row>
    <row r="104" spans="1:5" x14ac:dyDescent="0.2">
      <c r="A104" s="51">
        <v>5114</v>
      </c>
      <c r="B104" s="49" t="s">
        <v>364</v>
      </c>
      <c r="C104" s="52">
        <v>354407.43</v>
      </c>
      <c r="D104" s="53">
        <f t="shared" si="0"/>
        <v>0.14240946425742443</v>
      </c>
      <c r="E104" s="49"/>
    </row>
    <row r="105" spans="1:5" x14ac:dyDescent="0.2">
      <c r="A105" s="51">
        <v>5115</v>
      </c>
      <c r="B105" s="49" t="s">
        <v>365</v>
      </c>
      <c r="C105" s="52">
        <v>0</v>
      </c>
      <c r="D105" s="53">
        <f t="shared" si="0"/>
        <v>0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37888.899999999994</v>
      </c>
      <c r="D107" s="53">
        <f t="shared" si="0"/>
        <v>1.5224675030947089E-2</v>
      </c>
      <c r="E107" s="49"/>
    </row>
    <row r="108" spans="1:5" x14ac:dyDescent="0.2">
      <c r="A108" s="51">
        <v>5121</v>
      </c>
      <c r="B108" s="49" t="s">
        <v>368</v>
      </c>
      <c r="C108" s="52">
        <v>842.31</v>
      </c>
      <c r="D108" s="53">
        <f t="shared" si="0"/>
        <v>3.3846049965338248E-4</v>
      </c>
      <c r="E108" s="49"/>
    </row>
    <row r="109" spans="1:5" x14ac:dyDescent="0.2">
      <c r="A109" s="51">
        <v>5122</v>
      </c>
      <c r="B109" s="49" t="s">
        <v>369</v>
      </c>
      <c r="C109" s="52">
        <v>10363.51</v>
      </c>
      <c r="D109" s="53">
        <f t="shared" si="0"/>
        <v>4.1643085951286653E-3</v>
      </c>
      <c r="E109" s="49"/>
    </row>
    <row r="110" spans="1:5" x14ac:dyDescent="0.2">
      <c r="A110" s="51">
        <v>5123</v>
      </c>
      <c r="B110" s="49" t="s">
        <v>370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371</v>
      </c>
      <c r="C111" s="52">
        <v>2469</v>
      </c>
      <c r="D111" s="53">
        <f t="shared" si="0"/>
        <v>9.9210382595980276E-4</v>
      </c>
      <c r="E111" s="49"/>
    </row>
    <row r="112" spans="1:5" x14ac:dyDescent="0.2">
      <c r="A112" s="51">
        <v>5125</v>
      </c>
      <c r="B112" s="49" t="s">
        <v>372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373</v>
      </c>
      <c r="C113" s="52">
        <v>23424.41</v>
      </c>
      <c r="D113" s="53">
        <f t="shared" si="0"/>
        <v>9.4124936337995381E-3</v>
      </c>
      <c r="E113" s="49"/>
    </row>
    <row r="114" spans="1:5" x14ac:dyDescent="0.2">
      <c r="A114" s="51">
        <v>5127</v>
      </c>
      <c r="B114" s="49" t="s">
        <v>374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789.67</v>
      </c>
      <c r="D116" s="53">
        <f t="shared" si="0"/>
        <v>3.1730847640570165E-4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335904.83</v>
      </c>
      <c r="D117" s="53">
        <f t="shared" si="0"/>
        <v>0.13497467274255856</v>
      </c>
      <c r="E117" s="49"/>
    </row>
    <row r="118" spans="1:5" x14ac:dyDescent="0.2">
      <c r="A118" s="51">
        <v>5131</v>
      </c>
      <c r="B118" s="49" t="s">
        <v>378</v>
      </c>
      <c r="C118" s="52">
        <v>69009.03</v>
      </c>
      <c r="D118" s="53">
        <f t="shared" si="0"/>
        <v>2.7729494811168407E-2</v>
      </c>
      <c r="E118" s="49"/>
    </row>
    <row r="119" spans="1:5" x14ac:dyDescent="0.2">
      <c r="A119" s="51">
        <v>5132</v>
      </c>
      <c r="B119" s="49" t="s">
        <v>379</v>
      </c>
      <c r="C119" s="52">
        <v>19740.13</v>
      </c>
      <c r="D119" s="53">
        <f t="shared" si="0"/>
        <v>7.9320609550197971E-3</v>
      </c>
      <c r="E119" s="49"/>
    </row>
    <row r="120" spans="1:5" x14ac:dyDescent="0.2">
      <c r="A120" s="51">
        <v>5133</v>
      </c>
      <c r="B120" s="49" t="s">
        <v>380</v>
      </c>
      <c r="C120" s="52">
        <v>129609.96</v>
      </c>
      <c r="D120" s="53">
        <f t="shared" si="0"/>
        <v>5.2080411988050621E-2</v>
      </c>
      <c r="E120" s="49"/>
    </row>
    <row r="121" spans="1:5" x14ac:dyDescent="0.2">
      <c r="A121" s="51">
        <v>5134</v>
      </c>
      <c r="B121" s="49" t="s">
        <v>381</v>
      </c>
      <c r="C121" s="52">
        <v>5076.16</v>
      </c>
      <c r="D121" s="53">
        <f t="shared" si="0"/>
        <v>2.0397236764617705E-3</v>
      </c>
      <c r="E121" s="49"/>
    </row>
    <row r="122" spans="1:5" x14ac:dyDescent="0.2">
      <c r="A122" s="51">
        <v>5135</v>
      </c>
      <c r="B122" s="49" t="s">
        <v>382</v>
      </c>
      <c r="C122" s="52">
        <v>26699.05</v>
      </c>
      <c r="D122" s="53">
        <f t="shared" si="0"/>
        <v>1.072832306783802E-2</v>
      </c>
      <c r="E122" s="49"/>
    </row>
    <row r="123" spans="1:5" x14ac:dyDescent="0.2">
      <c r="A123" s="51">
        <v>5136</v>
      </c>
      <c r="B123" s="49" t="s">
        <v>383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384</v>
      </c>
      <c r="C124" s="52">
        <v>12061.28</v>
      </c>
      <c r="D124" s="53">
        <f t="shared" si="0"/>
        <v>4.8465135820058526E-3</v>
      </c>
      <c r="E124" s="49"/>
    </row>
    <row r="125" spans="1:5" x14ac:dyDescent="0.2">
      <c r="A125" s="51">
        <v>5138</v>
      </c>
      <c r="B125" s="49" t="s">
        <v>385</v>
      </c>
      <c r="C125" s="52">
        <v>8541.7000000000007</v>
      </c>
      <c r="D125" s="53">
        <f t="shared" si="0"/>
        <v>3.432261340705082E-3</v>
      </c>
      <c r="E125" s="49"/>
    </row>
    <row r="126" spans="1:5" x14ac:dyDescent="0.2">
      <c r="A126" s="51">
        <v>5139</v>
      </c>
      <c r="B126" s="49" t="s">
        <v>386</v>
      </c>
      <c r="C126" s="52">
        <v>65167.519999999997</v>
      </c>
      <c r="D126" s="53">
        <f t="shared" si="0"/>
        <v>2.6185883321309014E-2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33615.75</v>
      </c>
      <c r="D127" s="53">
        <f t="shared" si="0"/>
        <v>1.3507620165049913E-2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33615.75</v>
      </c>
      <c r="D137" s="53">
        <f t="shared" si="0"/>
        <v>1.3507620165049913E-2</v>
      </c>
      <c r="E137" s="49"/>
    </row>
    <row r="138" spans="1:5" x14ac:dyDescent="0.2">
      <c r="A138" s="51">
        <v>5241</v>
      </c>
      <c r="B138" s="49" t="s">
        <v>396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397</v>
      </c>
      <c r="C139" s="52">
        <v>33615.75</v>
      </c>
      <c r="D139" s="53">
        <f t="shared" si="0"/>
        <v>1.3507620165049913E-2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663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662</v>
      </c>
      <c r="B3" s="156"/>
      <c r="C3" s="156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78633185.620000005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2225122.14</v>
      </c>
    </row>
    <row r="15" spans="1:5" x14ac:dyDescent="0.2">
      <c r="A15" s="33">
        <v>3220</v>
      </c>
      <c r="B15" s="29" t="s">
        <v>469</v>
      </c>
      <c r="C15" s="34">
        <v>-12294776.49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51515.57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51515.57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663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662</v>
      </c>
      <c r="B3" s="156"/>
      <c r="C3" s="156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1854165.34</v>
      </c>
      <c r="D9" s="34">
        <v>2320946.5299999998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1854165.34</v>
      </c>
      <c r="D15" s="123">
        <f>SUM(D8:D14)</f>
        <v>2320946.5299999998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0</v>
      </c>
      <c r="D28" s="123">
        <f>SUM(D29:D36)</f>
        <v>0</v>
      </c>
    </row>
    <row r="29" spans="1:4" x14ac:dyDescent="0.2">
      <c r="A29" s="33">
        <v>1241</v>
      </c>
      <c r="B29" s="29" t="s">
        <v>237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0</v>
      </c>
      <c r="D43" s="123">
        <f>D20+D28+D37</f>
        <v>0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2225122.14</v>
      </c>
      <c r="D47" s="123">
        <v>-85992.9</v>
      </c>
    </row>
    <row r="48" spans="1:5" x14ac:dyDescent="0.2">
      <c r="A48" s="33"/>
      <c r="B48" s="124" t="s">
        <v>617</v>
      </c>
      <c r="C48" s="123">
        <f>C51+C63+C91+C94+C49</f>
        <v>0</v>
      </c>
      <c r="D48" s="123">
        <f>D51+D63+D91+D94+D49</f>
        <v>1033275.38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0</v>
      </c>
      <c r="D63" s="123">
        <f>D64+D73+D76+D82</f>
        <v>950531.26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950531.26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950531.26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0</v>
      </c>
      <c r="D94" s="123">
        <f>SUM(D95:D99)</f>
        <v>82744.12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10650.12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72094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276500</v>
      </c>
      <c r="D100" s="123">
        <f>+D101</f>
        <v>54000</v>
      </c>
    </row>
    <row r="101" spans="1:4" x14ac:dyDescent="0.2">
      <c r="A101" s="140">
        <v>3100</v>
      </c>
      <c r="B101" s="146" t="s">
        <v>651</v>
      </c>
      <c r="C101" s="147">
        <f>SUM(C102:C105)</f>
        <v>276500</v>
      </c>
      <c r="D101" s="147">
        <f>SUM(D102:D105)</f>
        <v>54000</v>
      </c>
    </row>
    <row r="102" spans="1:4" x14ac:dyDescent="0.2">
      <c r="A102" s="143"/>
      <c r="B102" s="148" t="s">
        <v>652</v>
      </c>
      <c r="C102" s="149">
        <v>276500</v>
      </c>
      <c r="D102" s="149">
        <v>54000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1935735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1935735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1935735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565887.14000000013</v>
      </c>
      <c r="D122" s="123">
        <f>D47+D48+D100-D106-D109</f>
        <v>1001282.48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ITUTLB</cp:lastModifiedBy>
  <cp:lastPrinted>2019-02-13T21:19:08Z</cp:lastPrinted>
  <dcterms:created xsi:type="dcterms:W3CDTF">2012-12-11T20:36:24Z</dcterms:created>
  <dcterms:modified xsi:type="dcterms:W3CDTF">2023-04-26T17:57:43Z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