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2DO TRIMESTRE 2022\EXCEL\PRESUPUESTAL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2" i="6"/>
  <c r="H71" i="6"/>
  <c r="H68" i="6"/>
  <c r="H67" i="6"/>
  <c r="H64" i="6"/>
  <c r="H63" i="6"/>
  <c r="H60" i="6"/>
  <c r="H59" i="6"/>
  <c r="H56" i="6"/>
  <c r="H55" i="6"/>
  <c r="H51" i="6"/>
  <c r="H48" i="6"/>
  <c r="H47" i="6"/>
  <c r="H44" i="6"/>
  <c r="H40" i="6"/>
  <c r="H39" i="6"/>
  <c r="H36" i="6"/>
  <c r="H35" i="6"/>
  <c r="H16" i="6"/>
  <c r="H12" i="6"/>
  <c r="H11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3" i="6"/>
  <c r="H53" i="6" s="1"/>
  <c r="E52" i="6"/>
  <c r="H52" i="6" s="1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E42" i="6"/>
  <c r="H42" i="6" s="1"/>
  <c r="E41" i="6"/>
  <c r="H41" i="6" s="1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 s="1"/>
  <c r="G77" i="6"/>
  <c r="E13" i="6"/>
  <c r="H13" i="6" s="1"/>
  <c r="E5" i="6"/>
  <c r="H5" i="6"/>
  <c r="D77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77" i="6"/>
  <c r="E37" i="5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<sst xmlns="http://schemas.openxmlformats.org/spreadsheetml/2006/main" count="203" uniqueCount="142">
  <si>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</si>
  <si>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</si>
  <si>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</si>
  <si>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</si>
  <si>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</si>
  <si>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</si>
  <si>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</si>
  <si>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</si>
  <si>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</si>
  <si>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</si>
  <si>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</si>
  <si>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</si>
  <si>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</si>
  <si>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</si>
  <si>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</si>
  <si>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</si>
  <si>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</si>
  <si>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</si>
  <si>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</si>
  <si>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</si>
  <si>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</si>
  <si>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</si>
  <si>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</si>
  <si>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</si>
  <si>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</si>
  <si>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</si>
  <si>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</si>
  <si>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</si>
  <si>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</si>
  <si>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</si>
  <si>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</si>
  <si>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</si>
  <si>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</si>
  <si>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</si>
  <si>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</si>
  <si>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</si>
  <si>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</si>
  <si>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</si>
  <si>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</si>
  <si>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</si>
  <si>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</si>
  <si>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</si>
  <si>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</si>
  <si>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</si>
  <si>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</si>
  <si>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</si>
  <si>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</si>
  <si>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</si>
  <si>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</si>
  <si>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</si>
  <si>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</si>
  <si>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</si>
  <si>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</si>
  <si>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</si>
  <si>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</si>
  <si>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</si>
  <si>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</si>
  <si>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</si>
  <si>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</si>
  <si>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</si>
  <si>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</si>
  <si>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</si>
  <si>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</si>
  <si>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</si>
  <si>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</si>
  <si>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</si>
  <si>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</si>
  <si>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</si>
  <si>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</si>
  <si>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</si>
  <si>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</si>
  <si>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</si>
  <si>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</si>
  <si>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</si>
  <si>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</si>
  <si>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</si>
  <si>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</si>
  <si>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</si>
  <si>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</si>
  <si>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</si>
  <si>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</si>
  <si>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</si>
  <si>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</si>
  <si>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</si>
  <si>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</si>
  <si>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</si>
  <si>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</si>
  <si>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</si>
  <si>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</si>
  <si>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</si>
  <si>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</si>
  <si>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</si>
  <si>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</si>
  <si>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</si>
  <si>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</si>
  <si>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</si>
  <si>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</si>
  <si>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</si>
  <si>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</si>
  <si>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</si>
  <si>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</si>
  <si>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</si>
  <si>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</si>
  <si>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</si>
  <si>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</si>
  <si>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</si>
  <si>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</si>
  <si>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</si>
  <si>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</si>
  <si>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</si>
  <si>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</si>
  <si>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</si>
  <si>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</si>
  <si>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</si>
  <si>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</si>
  <si>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</si>
  <si>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</si>
  <si>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</si>
  <si>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</si>
  <si>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</si>
  <si>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</si>
  <si>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</si>
  <si>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</si>
  <si>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</si>
  <si>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</si>
  <si>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</si>
  <si>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</si>
  <si>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</si>
  <si>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</si>
  <si>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</si>
  <si>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</si>
  <si>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</si>
  <si>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</si>
  <si>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0101 RECTORÍA</t>
  </si>
  <si>
    <t>0201 DIRECCIÓN ACADÉMICA</t>
  </si>
  <si>
    <t>0301 DIRECCIÓN ADMINISTRATIVA</t>
  </si>
  <si>
    <t>0401 ÓRGANO INTERNO DE CONTROL DE LA UTL</t>
  </si>
  <si>
    <t xml:space="preserve">
Estado Analítico del Ejercicio del Presupuesto de Egresos
Clasificación Administrativa (Sector Paraestatal)
Del 1 de Enero al 30 de Junio de 2022</t>
  </si>
  <si>
    <t>Universidad Tecnológica Laja Bajío
Estado Analítico del Ejercicio del Presupuesto de Egresos
Clasificación por Objeto del Gasto (Capítulo y Concepto)
Del 1 de Enero al 30 de Junio de 2022</t>
  </si>
  <si>
    <t>Universidad Tecnológica Laja Bajío
Estado Analítico del Ejercicio del Presupuesto de Egresos
Clasificación Económica (por Tipo de Gasto)
Del 1 de Enero al 30 de Junio de 2022</t>
  </si>
  <si>
    <t>Universidad Tecnológica Laja Bajío
Estado Analítico del Ejercicio del Presupuesto de Egresos
Clasificación Administrativa
Del 1 de Enero al 30 de Junio de 2022</t>
  </si>
  <si>
    <t>Universidad Tecnológica Laja Bajío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</si>
</sst>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topLeftCell="A13" workbookViewId="0">
      <selection activeCell="A2" sqref="A2:B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5" customHeight="1" x14ac:dyDescent="0.2">
      <c r="A3" s="48"/>
      <c r="B3" s="49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29" t="s">
        <v>61</v>
      </c>
      <c r="B5" s="6"/>
      <c r="C5" s="34">
        <f>SUM(C6:C12)</f>
        <v>11202925.939999999</v>
      </c>
      <c r="D5" s="34">
        <f>SUM(D6:D12)</f>
        <v>165838.90000000002</v>
      </c>
      <c r="E5" s="34">
        <f>C5+D5</f>
        <v>11368764.84</v>
      </c>
      <c r="F5" s="34">
        <f>SUM(F6:F12)</f>
        <v>5105776.59</v>
      </c>
      <c r="G5" s="34">
        <f>SUM(G6:G12)</f>
        <v>5010958.6500000004</v>
      </c>
      <c r="H5" s="34">
        <f>E5-F5</f>
        <v>6262988.25</v>
      </c>
    </row>
    <row r="6" spans="1:8" x14ac:dyDescent="0.2">
      <c r="A6" s="28">
        <v>1100</v>
      </c>
      <c r="B6" s="10" t="s">
        <v>70</v>
      </c>
      <c r="C6" s="12">
        <v>5021102.4000000004</v>
      </c>
      <c r="D6" s="12">
        <v>36857.519999999997</v>
      </c>
      <c r="E6" s="12">
        <f t="shared" ref="E6:E69" si="0">C6+D6</f>
        <v>5057959.92</v>
      </c>
      <c r="F6" s="12">
        <v>2517208.11</v>
      </c>
      <c r="G6" s="12">
        <v>2517208.11</v>
      </c>
      <c r="H6" s="12">
        <f t="shared" ref="H6:H69" si="1">E6-F6</f>
        <v>2540751.81</v>
      </c>
    </row>
    <row r="7" spans="1:8" x14ac:dyDescent="0.2">
      <c r="A7" s="28">
        <v>1200</v>
      </c>
      <c r="B7" s="10" t="s">
        <v>71</v>
      </c>
      <c r="C7" s="12">
        <v>2474759.83</v>
      </c>
      <c r="D7" s="12">
        <v>0</v>
      </c>
      <c r="E7" s="12">
        <f t="shared" si="0"/>
        <v>2474759.83</v>
      </c>
      <c r="F7" s="12">
        <v>1063055</v>
      </c>
      <c r="G7" s="12">
        <v>1063055</v>
      </c>
      <c r="H7" s="12">
        <f t="shared" si="1"/>
        <v>1411704.83</v>
      </c>
    </row>
    <row r="8" spans="1:8" x14ac:dyDescent="0.2">
      <c r="A8" s="28">
        <v>1300</v>
      </c>
      <c r="B8" s="10" t="s">
        <v>72</v>
      </c>
      <c r="C8" s="12">
        <v>930172.6</v>
      </c>
      <c r="D8" s="12">
        <v>6983.07</v>
      </c>
      <c r="E8" s="12">
        <f t="shared" si="0"/>
        <v>937155.66999999993</v>
      </c>
      <c r="F8" s="12">
        <v>69254.64</v>
      </c>
      <c r="G8" s="12">
        <v>69254.64</v>
      </c>
      <c r="H8" s="12">
        <f t="shared" si="1"/>
        <v>867901.02999999991</v>
      </c>
    </row>
    <row r="9" spans="1:8" x14ac:dyDescent="0.2">
      <c r="A9" s="28">
        <v>1400</v>
      </c>
      <c r="B9" s="10" t="s">
        <v>34</v>
      </c>
      <c r="C9" s="12">
        <v>1472413.35</v>
      </c>
      <c r="D9" s="12">
        <v>113013.67</v>
      </c>
      <c r="E9" s="12">
        <f t="shared" si="0"/>
        <v>1585427.02</v>
      </c>
      <c r="F9" s="12">
        <v>851407.4</v>
      </c>
      <c r="G9" s="12">
        <v>851407.4</v>
      </c>
      <c r="H9" s="12">
        <f t="shared" si="1"/>
        <v>734019.62</v>
      </c>
    </row>
    <row r="10" spans="1:8" x14ac:dyDescent="0.2">
      <c r="A10" s="28">
        <v>1500</v>
      </c>
      <c r="B10" s="10" t="s">
        <v>73</v>
      </c>
      <c r="C10" s="12">
        <v>1304477.76</v>
      </c>
      <c r="D10" s="12">
        <v>8984.64</v>
      </c>
      <c r="E10" s="12">
        <f t="shared" si="0"/>
        <v>1313462.3999999999</v>
      </c>
      <c r="F10" s="12">
        <v>604851.43999999994</v>
      </c>
      <c r="G10" s="12">
        <v>510033.5</v>
      </c>
      <c r="H10" s="12">
        <f t="shared" si="1"/>
        <v>708610.96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74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62</v>
      </c>
      <c r="B13" s="6"/>
      <c r="C13" s="35">
        <f>SUM(C14:C22)</f>
        <v>471282.09</v>
      </c>
      <c r="D13" s="35">
        <f>SUM(D14:D22)</f>
        <v>133590.31</v>
      </c>
      <c r="E13" s="35">
        <f t="shared" si="0"/>
        <v>604872.4</v>
      </c>
      <c r="F13" s="35">
        <f>SUM(F14:F22)</f>
        <v>79232.290000000008</v>
      </c>
      <c r="G13" s="35">
        <f>SUM(G14:G22)</f>
        <v>19450.489999999998</v>
      </c>
      <c r="H13" s="35">
        <f t="shared" si="1"/>
        <v>525640.11</v>
      </c>
    </row>
    <row r="14" spans="1:8" x14ac:dyDescent="0.2">
      <c r="A14" s="28">
        <v>2100</v>
      </c>
      <c r="B14" s="10" t="s">
        <v>75</v>
      </c>
      <c r="C14" s="12">
        <v>210000</v>
      </c>
      <c r="D14" s="12">
        <v>1000</v>
      </c>
      <c r="E14" s="12">
        <f t="shared" si="0"/>
        <v>211000</v>
      </c>
      <c r="F14" s="12">
        <v>16144.38</v>
      </c>
      <c r="G14" s="12">
        <v>16144.38</v>
      </c>
      <c r="H14" s="12">
        <f t="shared" si="1"/>
        <v>194855.62</v>
      </c>
    </row>
    <row r="15" spans="1:8" x14ac:dyDescent="0.2">
      <c r="A15" s="28">
        <v>2200</v>
      </c>
      <c r="B15" s="10" t="s">
        <v>76</v>
      </c>
      <c r="C15" s="12">
        <v>67500</v>
      </c>
      <c r="D15" s="12">
        <v>0</v>
      </c>
      <c r="E15" s="12">
        <f t="shared" si="0"/>
        <v>67500</v>
      </c>
      <c r="F15" s="12">
        <v>3306.11</v>
      </c>
      <c r="G15" s="12">
        <v>3306.11</v>
      </c>
      <c r="H15" s="12">
        <f t="shared" si="1"/>
        <v>64193.89</v>
      </c>
    </row>
    <row r="16" spans="1:8" x14ac:dyDescent="0.2">
      <c r="A16" s="28">
        <v>2300</v>
      </c>
      <c r="B16" s="10" t="s">
        <v>77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78</v>
      </c>
      <c r="C17" s="12">
        <v>0</v>
      </c>
      <c r="D17" s="12">
        <v>132590.31</v>
      </c>
      <c r="E17" s="12">
        <f t="shared" si="0"/>
        <v>132590.31</v>
      </c>
      <c r="F17" s="12">
        <v>0</v>
      </c>
      <c r="G17" s="12">
        <v>0</v>
      </c>
      <c r="H17" s="12">
        <f t="shared" si="1"/>
        <v>132590.31</v>
      </c>
    </row>
    <row r="18" spans="1:8" x14ac:dyDescent="0.2">
      <c r="A18" s="28">
        <v>2500</v>
      </c>
      <c r="B18" s="10" t="s">
        <v>79</v>
      </c>
      <c r="C18" s="12">
        <v>5522.09</v>
      </c>
      <c r="D18" s="12">
        <v>0</v>
      </c>
      <c r="E18" s="12">
        <f t="shared" si="0"/>
        <v>5522.09</v>
      </c>
      <c r="F18" s="12">
        <v>0</v>
      </c>
      <c r="G18" s="12">
        <v>0</v>
      </c>
      <c r="H18" s="12">
        <f t="shared" si="1"/>
        <v>5522.09</v>
      </c>
    </row>
    <row r="19" spans="1:8" x14ac:dyDescent="0.2">
      <c r="A19" s="28">
        <v>2600</v>
      </c>
      <c r="B19" s="10" t="s">
        <v>80</v>
      </c>
      <c r="C19" s="12">
        <v>149760</v>
      </c>
      <c r="D19" s="12">
        <v>0</v>
      </c>
      <c r="E19" s="12">
        <f t="shared" si="0"/>
        <v>149760</v>
      </c>
      <c r="F19" s="12">
        <v>59781.8</v>
      </c>
      <c r="G19" s="12">
        <v>0</v>
      </c>
      <c r="H19" s="12">
        <f t="shared" si="1"/>
        <v>89978.2</v>
      </c>
    </row>
    <row r="20" spans="1:8" x14ac:dyDescent="0.2">
      <c r="A20" s="28">
        <v>2700</v>
      </c>
      <c r="B20" s="10" t="s">
        <v>81</v>
      </c>
      <c r="C20" s="12">
        <v>33000</v>
      </c>
      <c r="D20" s="12">
        <v>0</v>
      </c>
      <c r="E20" s="12">
        <f t="shared" si="0"/>
        <v>33000</v>
      </c>
      <c r="F20" s="12">
        <v>0</v>
      </c>
      <c r="G20" s="12">
        <v>0</v>
      </c>
      <c r="H20" s="12">
        <f t="shared" si="1"/>
        <v>33000</v>
      </c>
    </row>
    <row r="21" spans="1:8" x14ac:dyDescent="0.2">
      <c r="A21" s="28">
        <v>2800</v>
      </c>
      <c r="B21" s="10" t="s">
        <v>82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83</v>
      </c>
      <c r="C22" s="12">
        <v>5500</v>
      </c>
      <c r="D22" s="12">
        <v>0</v>
      </c>
      <c r="E22" s="12">
        <f t="shared" si="0"/>
        <v>5500</v>
      </c>
      <c r="F22" s="12">
        <v>0</v>
      </c>
      <c r="G22" s="12">
        <v>0</v>
      </c>
      <c r="H22" s="12">
        <f t="shared" si="1"/>
        <v>5500</v>
      </c>
    </row>
    <row r="23" spans="1:8" x14ac:dyDescent="0.2">
      <c r="A23" s="29" t="s">
        <v>63</v>
      </c>
      <c r="B23" s="6"/>
      <c r="C23" s="35">
        <f>SUM(C24:C32)</f>
        <v>3382797.9699999997</v>
      </c>
      <c r="D23" s="35">
        <f>SUM(D24:D32)</f>
        <v>532799.76</v>
      </c>
      <c r="E23" s="35">
        <f t="shared" si="0"/>
        <v>3915597.7299999995</v>
      </c>
      <c r="F23" s="35">
        <f>SUM(F24:F32)</f>
        <v>1259066.79</v>
      </c>
      <c r="G23" s="35">
        <f>SUM(G24:G32)</f>
        <v>1081621.54</v>
      </c>
      <c r="H23" s="35">
        <f t="shared" si="1"/>
        <v>2656530.9399999995</v>
      </c>
    </row>
    <row r="24" spans="1:8" x14ac:dyDescent="0.2">
      <c r="A24" s="28">
        <v>3100</v>
      </c>
      <c r="B24" s="10" t="s">
        <v>84</v>
      </c>
      <c r="C24" s="12">
        <v>595624.97</v>
      </c>
      <c r="D24" s="12">
        <v>1506.52</v>
      </c>
      <c r="E24" s="12">
        <f t="shared" si="0"/>
        <v>597131.49</v>
      </c>
      <c r="F24" s="12">
        <v>142780.60999999999</v>
      </c>
      <c r="G24" s="12">
        <v>16962.560000000001</v>
      </c>
      <c r="H24" s="12">
        <f t="shared" si="1"/>
        <v>454350.88</v>
      </c>
    </row>
    <row r="25" spans="1:8" x14ac:dyDescent="0.2">
      <c r="A25" s="28">
        <v>3200</v>
      </c>
      <c r="B25" s="10" t="s">
        <v>85</v>
      </c>
      <c r="C25" s="12">
        <v>327582</v>
      </c>
      <c r="D25" s="12">
        <v>78702</v>
      </c>
      <c r="E25" s="12">
        <f t="shared" si="0"/>
        <v>406284</v>
      </c>
      <c r="F25" s="12">
        <v>110774.02</v>
      </c>
      <c r="G25" s="12">
        <v>94155.51</v>
      </c>
      <c r="H25" s="12">
        <f t="shared" si="1"/>
        <v>295509.98</v>
      </c>
    </row>
    <row r="26" spans="1:8" x14ac:dyDescent="0.2">
      <c r="A26" s="28">
        <v>3300</v>
      </c>
      <c r="B26" s="10" t="s">
        <v>86</v>
      </c>
      <c r="C26" s="12">
        <v>897300</v>
      </c>
      <c r="D26" s="12">
        <v>0</v>
      </c>
      <c r="E26" s="12">
        <f t="shared" si="0"/>
        <v>897300</v>
      </c>
      <c r="F26" s="12">
        <v>163155.20000000001</v>
      </c>
      <c r="G26" s="12">
        <v>131436.70000000001</v>
      </c>
      <c r="H26" s="12">
        <f t="shared" si="1"/>
        <v>734144.8</v>
      </c>
    </row>
    <row r="27" spans="1:8" x14ac:dyDescent="0.2">
      <c r="A27" s="28">
        <v>3400</v>
      </c>
      <c r="B27" s="10" t="s">
        <v>87</v>
      </c>
      <c r="C27" s="12">
        <v>84000</v>
      </c>
      <c r="D27" s="12">
        <v>11281.56</v>
      </c>
      <c r="E27" s="12">
        <f t="shared" si="0"/>
        <v>95281.56</v>
      </c>
      <c r="F27" s="12">
        <v>22967.93</v>
      </c>
      <c r="G27" s="12">
        <v>19677.740000000002</v>
      </c>
      <c r="H27" s="12">
        <f t="shared" si="1"/>
        <v>72313.63</v>
      </c>
    </row>
    <row r="28" spans="1:8" x14ac:dyDescent="0.2">
      <c r="A28" s="28">
        <v>3500</v>
      </c>
      <c r="B28" s="10" t="s">
        <v>88</v>
      </c>
      <c r="C28" s="12">
        <v>997600</v>
      </c>
      <c r="D28" s="12">
        <v>9000</v>
      </c>
      <c r="E28" s="12">
        <f t="shared" si="0"/>
        <v>1006600</v>
      </c>
      <c r="F28" s="12">
        <v>239811.66</v>
      </c>
      <c r="G28" s="12">
        <v>239811.66</v>
      </c>
      <c r="H28" s="12">
        <f t="shared" si="1"/>
        <v>766788.34</v>
      </c>
    </row>
    <row r="29" spans="1:8" x14ac:dyDescent="0.2">
      <c r="A29" s="28">
        <v>3600</v>
      </c>
      <c r="B29" s="10" t="s">
        <v>89</v>
      </c>
      <c r="C29" s="12">
        <v>66500</v>
      </c>
      <c r="D29" s="12">
        <v>0</v>
      </c>
      <c r="E29" s="12">
        <f t="shared" si="0"/>
        <v>66500</v>
      </c>
      <c r="F29" s="12">
        <v>24012</v>
      </c>
      <c r="G29" s="12">
        <v>24012</v>
      </c>
      <c r="H29" s="12">
        <f t="shared" si="1"/>
        <v>42488</v>
      </c>
    </row>
    <row r="30" spans="1:8" x14ac:dyDescent="0.2">
      <c r="A30" s="28">
        <v>3700</v>
      </c>
      <c r="B30" s="10" t="s">
        <v>90</v>
      </c>
      <c r="C30" s="12">
        <v>22000</v>
      </c>
      <c r="D30" s="12">
        <v>0</v>
      </c>
      <c r="E30" s="12">
        <f t="shared" si="0"/>
        <v>22000</v>
      </c>
      <c r="F30" s="12">
        <v>7477.1</v>
      </c>
      <c r="G30" s="12">
        <v>7477.1</v>
      </c>
      <c r="H30" s="12">
        <f t="shared" si="1"/>
        <v>14522.9</v>
      </c>
    </row>
    <row r="31" spans="1:8" x14ac:dyDescent="0.2">
      <c r="A31" s="28">
        <v>3800</v>
      </c>
      <c r="B31" s="10" t="s">
        <v>91</v>
      </c>
      <c r="C31" s="12">
        <v>68000</v>
      </c>
      <c r="D31" s="12">
        <v>0</v>
      </c>
      <c r="E31" s="12">
        <f t="shared" si="0"/>
        <v>68000</v>
      </c>
      <c r="F31" s="12">
        <v>20049.990000000002</v>
      </c>
      <c r="G31" s="12">
        <v>20049.990000000002</v>
      </c>
      <c r="H31" s="12">
        <f t="shared" si="1"/>
        <v>47950.009999999995</v>
      </c>
    </row>
    <row r="32" spans="1:8" x14ac:dyDescent="0.2">
      <c r="A32" s="28">
        <v>3900</v>
      </c>
      <c r="B32" s="10" t="s">
        <v>18</v>
      </c>
      <c r="C32" s="12">
        <v>324191</v>
      </c>
      <c r="D32" s="12">
        <v>432309.68</v>
      </c>
      <c r="E32" s="12">
        <f t="shared" si="0"/>
        <v>756500.67999999993</v>
      </c>
      <c r="F32" s="12">
        <v>528038.28</v>
      </c>
      <c r="G32" s="12">
        <v>528038.28</v>
      </c>
      <c r="H32" s="12">
        <f t="shared" si="1"/>
        <v>228462.39999999991</v>
      </c>
    </row>
    <row r="33" spans="1:8" x14ac:dyDescent="0.2">
      <c r="A33" s="29" t="s">
        <v>64</v>
      </c>
      <c r="B33" s="6"/>
      <c r="C33" s="35">
        <f>SUM(C34:C42)</f>
        <v>120000</v>
      </c>
      <c r="D33" s="35">
        <f>SUM(D34:D42)</f>
        <v>0</v>
      </c>
      <c r="E33" s="35">
        <f t="shared" si="0"/>
        <v>120000</v>
      </c>
      <c r="F33" s="35">
        <f>SUM(F34:F42)</f>
        <v>68676.5</v>
      </c>
      <c r="G33" s="35">
        <f>SUM(G34:G42)</f>
        <v>68676.5</v>
      </c>
      <c r="H33" s="35">
        <f t="shared" si="1"/>
        <v>51323.5</v>
      </c>
    </row>
    <row r="34" spans="1:8" x14ac:dyDescent="0.2">
      <c r="A34" s="28">
        <v>4100</v>
      </c>
      <c r="B34" s="10" t="s">
        <v>92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93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94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95</v>
      </c>
      <c r="C37" s="12">
        <v>120000</v>
      </c>
      <c r="D37" s="12">
        <v>0</v>
      </c>
      <c r="E37" s="12">
        <f t="shared" si="0"/>
        <v>120000</v>
      </c>
      <c r="F37" s="12">
        <v>68676.5</v>
      </c>
      <c r="G37" s="12">
        <v>68676.5</v>
      </c>
      <c r="H37" s="12">
        <f t="shared" si="1"/>
        <v>51323.5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96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97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98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65</v>
      </c>
      <c r="B43" s="6"/>
      <c r="C43" s="35">
        <f>SUM(C44:C52)</f>
        <v>108000</v>
      </c>
      <c r="D43" s="35">
        <f>SUM(D44:D52)</f>
        <v>12000</v>
      </c>
      <c r="E43" s="35">
        <f t="shared" si="0"/>
        <v>120000</v>
      </c>
      <c r="F43" s="35">
        <f>SUM(F44:F52)</f>
        <v>0</v>
      </c>
      <c r="G43" s="35">
        <f>SUM(G44:G52)</f>
        <v>0</v>
      </c>
      <c r="H43" s="35">
        <f t="shared" si="1"/>
        <v>120000</v>
      </c>
    </row>
    <row r="44" spans="1:8" x14ac:dyDescent="0.2">
      <c r="A44" s="28">
        <v>5100</v>
      </c>
      <c r="B44" s="10" t="s">
        <v>99</v>
      </c>
      <c r="C44" s="12">
        <v>22000</v>
      </c>
      <c r="D44" s="12">
        <v>12000</v>
      </c>
      <c r="E44" s="12">
        <f t="shared" si="0"/>
        <v>34000</v>
      </c>
      <c r="F44" s="12">
        <v>0</v>
      </c>
      <c r="G44" s="12">
        <v>0</v>
      </c>
      <c r="H44" s="12">
        <f t="shared" si="1"/>
        <v>34000</v>
      </c>
    </row>
    <row r="45" spans="1:8" x14ac:dyDescent="0.2">
      <c r="A45" s="28">
        <v>5200</v>
      </c>
      <c r="B45" s="10" t="s">
        <v>100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101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102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103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104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105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106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107</v>
      </c>
      <c r="C52" s="12">
        <v>86000</v>
      </c>
      <c r="D52" s="12">
        <v>0</v>
      </c>
      <c r="E52" s="12">
        <f t="shared" si="0"/>
        <v>86000</v>
      </c>
      <c r="F52" s="12">
        <v>0</v>
      </c>
      <c r="G52" s="12">
        <v>0</v>
      </c>
      <c r="H52" s="12">
        <f t="shared" si="1"/>
        <v>86000</v>
      </c>
    </row>
    <row r="53" spans="1:8" x14ac:dyDescent="0.2">
      <c r="A53" s="29" t="s">
        <v>66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108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109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110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67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111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112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113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114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115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116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117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68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69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118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119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120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121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122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123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124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53</v>
      </c>
      <c r="C77" s="37">
        <f t="shared" ref="C77:H77" si="4">SUM(C5+C13+C23+C33+C43+C53+C57+C65+C69)</f>
        <v>15285006</v>
      </c>
      <c r="D77" s="37">
        <f t="shared" si="4"/>
        <v>844228.97</v>
      </c>
      <c r="E77" s="37">
        <f t="shared" si="4"/>
        <v>16129234.969999999</v>
      </c>
      <c r="F77" s="37">
        <f t="shared" si="4"/>
        <v>6512752.1699999999</v>
      </c>
      <c r="G77" s="37">
        <f t="shared" si="4"/>
        <v>6180707.1800000006</v>
      </c>
      <c r="H77" s="37">
        <f t="shared" si="4"/>
        <v>9616482.8000000007</v>
      </c>
    </row>
    <row r="79" spans="1:8" x14ac:dyDescent="0.2">
      <c r="A79" s="1" t="s">
        <v>129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G5" sqref="G5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5" customHeight="1" x14ac:dyDescent="0.2">
      <c r="A3" s="48"/>
      <c r="B3" s="49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5"/>
      <c r="B5" s="13" t="s">
        <v>0</v>
      </c>
      <c r="C5" s="38">
        <v>15177006</v>
      </c>
      <c r="D5" s="38">
        <v>832228.97</v>
      </c>
      <c r="E5" s="38">
        <f>C5+D5</f>
        <v>16009234.970000001</v>
      </c>
      <c r="F5" s="38">
        <v>6512752.1699999999</v>
      </c>
      <c r="G5" s="38">
        <v>6180707.1799999997</v>
      </c>
      <c r="H5" s="38">
        <f>E5-F5</f>
        <v>9496482.8000000007</v>
      </c>
    </row>
    <row r="6" spans="1:8" x14ac:dyDescent="0.2">
      <c r="A6" s="5"/>
      <c r="B6" s="13" t="s">
        <v>1</v>
      </c>
      <c r="C6" s="38">
        <v>108000</v>
      </c>
      <c r="D6" s="38">
        <v>12000</v>
      </c>
      <c r="E6" s="38">
        <f>C6+D6</f>
        <v>120000</v>
      </c>
      <c r="F6" s="38">
        <v>0</v>
      </c>
      <c r="G6" s="38">
        <v>0</v>
      </c>
      <c r="H6" s="38">
        <f>E6-F6</f>
        <v>120000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53</v>
      </c>
      <c r="C10" s="37">
        <f t="shared" ref="C10:H10" si="0">SUM(C5+C6+C7+C8+C9)</f>
        <v>15285006</v>
      </c>
      <c r="D10" s="37">
        <f t="shared" si="0"/>
        <v>844228.97</v>
      </c>
      <c r="E10" s="37">
        <f t="shared" si="0"/>
        <v>16129234.970000001</v>
      </c>
      <c r="F10" s="37">
        <f t="shared" si="0"/>
        <v>6512752.1699999999</v>
      </c>
      <c r="G10" s="37">
        <f t="shared" si="0"/>
        <v>6180707.1799999997</v>
      </c>
      <c r="H10" s="37">
        <f t="shared" si="0"/>
        <v>9616482.8000000007</v>
      </c>
    </row>
    <row r="12" spans="1:8" x14ac:dyDescent="0.2">
      <c r="A12" s="1" t="s">
        <v>129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opLeftCell="A10" workbookViewId="0">
      <selection activeCell="K27" sqref="K2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5" customHeight="1" x14ac:dyDescent="0.2">
      <c r="A3" s="48"/>
      <c r="B3" s="49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133</v>
      </c>
      <c r="C6" s="12">
        <v>2913512.81</v>
      </c>
      <c r="D6" s="12">
        <v>0</v>
      </c>
      <c r="E6" s="12">
        <f>C6+D6</f>
        <v>2913512.81</v>
      </c>
      <c r="F6" s="12">
        <v>1185592.97</v>
      </c>
      <c r="G6" s="12">
        <v>1170572.6599999999</v>
      </c>
      <c r="H6" s="12">
        <f>E6-F6</f>
        <v>1727919.84</v>
      </c>
    </row>
    <row r="7" spans="1:8" x14ac:dyDescent="0.2">
      <c r="A7" s="4"/>
      <c r="B7" s="15" t="s">
        <v>134</v>
      </c>
      <c r="C7" s="12">
        <v>6944266.8700000001</v>
      </c>
      <c r="D7" s="12">
        <v>643736.89</v>
      </c>
      <c r="E7" s="12">
        <f t="shared" ref="E7:E12" si="0">C7+D7</f>
        <v>7588003.7599999998</v>
      </c>
      <c r="F7" s="12">
        <v>3377737.19</v>
      </c>
      <c r="G7" s="12">
        <v>3324887.95</v>
      </c>
      <c r="H7" s="12">
        <f t="shared" ref="H7:H12" si="1">E7-F7</f>
        <v>4210266.57</v>
      </c>
    </row>
    <row r="8" spans="1:8" x14ac:dyDescent="0.2">
      <c r="A8" s="4"/>
      <c r="B8" s="15" t="s">
        <v>135</v>
      </c>
      <c r="C8" s="12">
        <v>5427226.3200000003</v>
      </c>
      <c r="D8" s="12">
        <v>136241.07999999999</v>
      </c>
      <c r="E8" s="12">
        <f t="shared" si="0"/>
        <v>5563467.4000000004</v>
      </c>
      <c r="F8" s="12">
        <v>1892154.35</v>
      </c>
      <c r="G8" s="12">
        <v>1627978.91</v>
      </c>
      <c r="H8" s="12">
        <f t="shared" si="1"/>
        <v>3671313.0500000003</v>
      </c>
    </row>
    <row r="9" spans="1:8" x14ac:dyDescent="0.2">
      <c r="A9" s="4"/>
      <c r="B9" s="15" t="s">
        <v>136</v>
      </c>
      <c r="C9" s="12">
        <v>0</v>
      </c>
      <c r="D9" s="12">
        <v>64251</v>
      </c>
      <c r="E9" s="12">
        <f t="shared" si="0"/>
        <v>64251</v>
      </c>
      <c r="F9" s="12">
        <v>57267.66</v>
      </c>
      <c r="G9" s="12">
        <v>57267.66</v>
      </c>
      <c r="H9" s="12">
        <f t="shared" si="1"/>
        <v>6983.3399999999965</v>
      </c>
    </row>
    <row r="10" spans="1:8" x14ac:dyDescent="0.2">
      <c r="A10" s="4"/>
      <c r="B10" s="15" t="s">
        <v>131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51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53</v>
      </c>
      <c r="C14" s="40">
        <f t="shared" ref="C14:H14" si="2">SUM(C6:C13)</f>
        <v>15285006</v>
      </c>
      <c r="D14" s="40">
        <f t="shared" si="2"/>
        <v>844228.97</v>
      </c>
      <c r="E14" s="40">
        <f t="shared" si="2"/>
        <v>16129234.970000001</v>
      </c>
      <c r="F14" s="40">
        <f t="shared" si="2"/>
        <v>6512752.1699999999</v>
      </c>
      <c r="G14" s="40">
        <f t="shared" si="2"/>
        <v>6180707.1800000006</v>
      </c>
      <c r="H14" s="40">
        <f t="shared" si="2"/>
        <v>9616482.8000000007</v>
      </c>
    </row>
    <row r="17" spans="1:8" ht="45" customHeight="1" x14ac:dyDescent="0.2">
      <c r="A17" s="41" t="s">
        <v>128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54</v>
      </c>
      <c r="B18" s="47"/>
      <c r="C18" s="41" t="s">
        <v>60</v>
      </c>
      <c r="D18" s="42"/>
      <c r="E18" s="42"/>
      <c r="F18" s="42"/>
      <c r="G18" s="43"/>
      <c r="H18" s="44" t="s">
        <v>59</v>
      </c>
    </row>
    <row r="19" spans="1:8" ht="22.5" x14ac:dyDescent="0.2">
      <c r="A19" s="48"/>
      <c r="B19" s="49"/>
      <c r="C19" s="8" t="s">
        <v>55</v>
      </c>
      <c r="D19" s="8" t="s">
        <v>125</v>
      </c>
      <c r="E19" s="8" t="s">
        <v>56</v>
      </c>
      <c r="F19" s="8" t="s">
        <v>57</v>
      </c>
      <c r="G19" s="8" t="s">
        <v>58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126</v>
      </c>
      <c r="F20" s="9">
        <v>4</v>
      </c>
      <c r="G20" s="9">
        <v>5</v>
      </c>
      <c r="H20" s="9" t="s">
        <v>127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130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53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137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54</v>
      </c>
      <c r="B29" s="47"/>
      <c r="C29" s="41" t="s">
        <v>60</v>
      </c>
      <c r="D29" s="42"/>
      <c r="E29" s="42"/>
      <c r="F29" s="42"/>
      <c r="G29" s="43"/>
      <c r="H29" s="44" t="s">
        <v>59</v>
      </c>
    </row>
    <row r="30" spans="1:8" ht="22.5" x14ac:dyDescent="0.2">
      <c r="A30" s="48"/>
      <c r="B30" s="49"/>
      <c r="C30" s="8" t="s">
        <v>55</v>
      </c>
      <c r="D30" s="8" t="s">
        <v>125</v>
      </c>
      <c r="E30" s="8" t="s">
        <v>56</v>
      </c>
      <c r="F30" s="8" t="s">
        <v>57</v>
      </c>
      <c r="G30" s="8" t="s">
        <v>58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126</v>
      </c>
      <c r="F31" s="9">
        <v>4</v>
      </c>
      <c r="G31" s="9">
        <v>5</v>
      </c>
      <c r="H31" s="9" t="s">
        <v>127</v>
      </c>
    </row>
    <row r="32" spans="1:8" x14ac:dyDescent="0.2">
      <c r="A32" s="4"/>
      <c r="B32" s="19" t="s">
        <v>12</v>
      </c>
      <c r="C32" s="12">
        <v>15285006</v>
      </c>
      <c r="D32" s="12">
        <v>844228.97</v>
      </c>
      <c r="E32" s="12">
        <f t="shared" ref="E32:E38" si="6">C32+D32</f>
        <v>16129234.970000001</v>
      </c>
      <c r="F32" s="12">
        <v>6512752.1699999999</v>
      </c>
      <c r="G32" s="12">
        <v>6180707.1799999997</v>
      </c>
      <c r="H32" s="12">
        <f t="shared" ref="H32:H38" si="7">E32-F32</f>
        <v>9616482.8000000007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53</v>
      </c>
      <c r="C39" s="40">
        <f t="shared" ref="C39:H39" si="8">SUM(C32:C38)</f>
        <v>15285006</v>
      </c>
      <c r="D39" s="40">
        <f t="shared" si="8"/>
        <v>844228.97</v>
      </c>
      <c r="E39" s="40">
        <f t="shared" si="8"/>
        <v>16129234.970000001</v>
      </c>
      <c r="F39" s="40">
        <f t="shared" si="8"/>
        <v>6512752.1699999999</v>
      </c>
      <c r="G39" s="40">
        <f t="shared" si="8"/>
        <v>6180707.1799999997</v>
      </c>
      <c r="H39" s="40">
        <f t="shared" si="8"/>
        <v>9616482.8000000007</v>
      </c>
    </row>
    <row r="41" spans="1:8" x14ac:dyDescent="0.2">
      <c r="A41" s="1" t="s">
        <v>129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G19" sqref="G19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5" customHeight="1" x14ac:dyDescent="0.2">
      <c r="A3" s="48"/>
      <c r="B3" s="49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64251</v>
      </c>
      <c r="E5" s="35">
        <f t="shared" si="0"/>
        <v>64251</v>
      </c>
      <c r="F5" s="35">
        <f t="shared" si="0"/>
        <v>57267.66</v>
      </c>
      <c r="G5" s="35">
        <f t="shared" si="0"/>
        <v>57267.66</v>
      </c>
      <c r="H5" s="35">
        <f t="shared" si="0"/>
        <v>6983.3399999999965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132</v>
      </c>
      <c r="C8" s="12">
        <v>0</v>
      </c>
      <c r="D8" s="12">
        <v>64251</v>
      </c>
      <c r="E8" s="12">
        <f t="shared" si="1"/>
        <v>64251</v>
      </c>
      <c r="F8" s="12">
        <v>57267.66</v>
      </c>
      <c r="G8" s="12">
        <v>57267.66</v>
      </c>
      <c r="H8" s="12">
        <f t="shared" si="2"/>
        <v>6983.3399999999965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15285006</v>
      </c>
      <c r="D14" s="35">
        <f t="shared" si="3"/>
        <v>779977.97</v>
      </c>
      <c r="E14" s="35">
        <f t="shared" si="3"/>
        <v>16064983.970000001</v>
      </c>
      <c r="F14" s="35">
        <f t="shared" si="3"/>
        <v>6455484.5099999998</v>
      </c>
      <c r="G14" s="35">
        <f t="shared" si="3"/>
        <v>6123439.5199999996</v>
      </c>
      <c r="H14" s="35">
        <f t="shared" si="3"/>
        <v>9609499.4600000009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0</v>
      </c>
      <c r="D16" s="12">
        <v>0</v>
      </c>
      <c r="E16" s="12">
        <f t="shared" ref="E16:E21" si="5">C16+D16</f>
        <v>0</v>
      </c>
      <c r="F16" s="12">
        <v>0</v>
      </c>
      <c r="G16" s="12">
        <v>0</v>
      </c>
      <c r="H16" s="12">
        <f t="shared" si="4"/>
        <v>0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15285006</v>
      </c>
      <c r="D19" s="12">
        <v>779977.97</v>
      </c>
      <c r="E19" s="12">
        <f t="shared" si="5"/>
        <v>16064983.970000001</v>
      </c>
      <c r="F19" s="12">
        <v>6455484.5099999998</v>
      </c>
      <c r="G19" s="12">
        <v>6123439.5199999996</v>
      </c>
      <c r="H19" s="12">
        <f t="shared" si="4"/>
        <v>9609499.4600000009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53</v>
      </c>
      <c r="C37" s="40">
        <f t="shared" ref="C37:H37" si="12">SUM(C32+C22+C14+C5)</f>
        <v>15285006</v>
      </c>
      <c r="D37" s="40">
        <f t="shared" si="12"/>
        <v>844228.97</v>
      </c>
      <c r="E37" s="40">
        <f t="shared" si="12"/>
        <v>16129234.970000001</v>
      </c>
      <c r="F37" s="40">
        <f t="shared" si="12"/>
        <v>6512752.1699999999</v>
      </c>
      <c r="G37" s="40">
        <f t="shared" si="12"/>
        <v>6180707.1799999997</v>
      </c>
      <c r="H37" s="40">
        <f t="shared" si="12"/>
        <v>9616482.8000000007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129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ITUTLB</cp:lastModifiedBy>
  <cp:lastPrinted>2018-07-14T22:21:14Z</cp:lastPrinted>
  <dcterms:created xsi:type="dcterms:W3CDTF">2014-02-10T03:37:14Z</dcterms:created>
  <dcterms:modified xsi:type="dcterms:W3CDTF">2022-07-12T18:44:33Z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